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ПОО" sheetId="1" r:id="rId1"/>
  </sheets>
  <definedNames>
    <definedName name="_xlnm._FilterDatabase" localSheetId="0" hidden="1">'ПОО'!$A$9:$DL$9</definedName>
  </definedNames>
  <calcPr fullCalcOnLoad="1"/>
</workbook>
</file>

<file path=xl/sharedStrings.xml><?xml version="1.0" encoding="utf-8"?>
<sst xmlns="http://schemas.openxmlformats.org/spreadsheetml/2006/main" count="291" uniqueCount="171">
  <si>
    <t>№ п/п</t>
  </si>
  <si>
    <t>должность руководителя</t>
  </si>
  <si>
    <t>контактные телефоны руководителя</t>
  </si>
  <si>
    <t>адрес электронной почты руководителя</t>
  </si>
  <si>
    <t>стаж работы по специальности</t>
  </si>
  <si>
    <t>0 баллов - нет</t>
  </si>
  <si>
    <t>1 балл - частично</t>
  </si>
  <si>
    <t>% информационной открытости по показателям мониторинга сайтов</t>
  </si>
  <si>
    <t>по телефону</t>
  </si>
  <si>
    <t>1 балл</t>
  </si>
  <si>
    <t xml:space="preserve">1 балл </t>
  </si>
  <si>
    <t>2 балла</t>
  </si>
  <si>
    <t>3 балла</t>
  </si>
  <si>
    <t>Внешние условия:</t>
  </si>
  <si>
    <t>Внутренние условия:</t>
  </si>
  <si>
    <t>наличие пункта охраны</t>
  </si>
  <si>
    <t>4 балла</t>
  </si>
  <si>
    <t>1 балл (но не более 8 баллов)</t>
  </si>
  <si>
    <t>наличие педагога-психолога или договора об оказании психологической помощи</t>
  </si>
  <si>
    <t xml:space="preserve">наличие специального парковочного места </t>
  </si>
  <si>
    <t xml:space="preserve">наличие пандуса </t>
  </si>
  <si>
    <t>%</t>
  </si>
  <si>
    <t xml:space="preserve">уровнем безопасности </t>
  </si>
  <si>
    <t>воспитательная работа</t>
  </si>
  <si>
    <t>взаимодействие с родителями</t>
  </si>
  <si>
    <t xml:space="preserve">наличие физкультурного зала </t>
  </si>
  <si>
    <t>наличие актового зала</t>
  </si>
  <si>
    <r>
      <t xml:space="preserve">полнота информации на  сайте </t>
    </r>
    <r>
      <rPr>
        <sz val="12"/>
        <color indexed="8"/>
        <rFont val="Calibri"/>
        <family val="2"/>
      </rPr>
      <t>www.bus.gov.ru</t>
    </r>
  </si>
  <si>
    <t xml:space="preserve">организация горячего питания </t>
  </si>
  <si>
    <t>наличие медицинского кабинета</t>
  </si>
  <si>
    <t xml:space="preserve">наличие урн на каждом этаже здания </t>
  </si>
  <si>
    <t xml:space="preserve">наличие мест для сидения на каждом этаже здания </t>
  </si>
  <si>
    <t xml:space="preserve">медицинским обслуживанием </t>
  </si>
  <si>
    <t>баллы</t>
  </si>
  <si>
    <t>Кол-во баллов по критерию 1</t>
  </si>
  <si>
    <t xml:space="preserve">наличие общежития </t>
  </si>
  <si>
    <t xml:space="preserve">наличие учебной комнаты в общежитии </t>
  </si>
  <si>
    <t xml:space="preserve">наличие спортивного зала/комнаты в общежитии  </t>
  </si>
  <si>
    <t xml:space="preserve">наличие графиков индивидуальных занятий </t>
  </si>
  <si>
    <t>наличие клубов (советов) самоуправления</t>
  </si>
  <si>
    <t>-оснащением спортивного зала или помещения для занятий спортом</t>
  </si>
  <si>
    <t>Кол-во баллов по критерию 2</t>
  </si>
  <si>
    <t>Кол-во баллов по критерию 3</t>
  </si>
  <si>
    <t>Кол-во баллов по критерию 4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</si>
  <si>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</si>
  <si>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полнота информации на официальном сайте</t>
  </si>
  <si>
    <t>Ф.И.О. преподавателей</t>
  </si>
  <si>
    <t xml:space="preserve">0,5 балла </t>
  </si>
  <si>
    <t>наличие системы электронного документооборо  та</t>
  </si>
  <si>
    <t>ОБЩЕЕ КОЛ-ВО БАЛЛОВ ПО НОК ОД</t>
  </si>
  <si>
    <t>2.1. Материально-техническое и информационное обеспечение организации (от 0 до 10 баллов)</t>
  </si>
  <si>
    <t>Кол-во баллов по показателю 2.1.</t>
  </si>
  <si>
    <t>Кол-во баллов по показателю 2.2.</t>
  </si>
  <si>
    <t>2.3. Наличие условий для индивидуальной работы с обучающимися (от 0 до 10 баллов)</t>
  </si>
  <si>
    <t>Кол-во баллов по показателю 2.3.</t>
  </si>
  <si>
    <t>Кол-во баллов по показателю 2.4.</t>
  </si>
  <si>
    <t>Кол-во баллов по показателю 2.5.</t>
  </si>
  <si>
    <t>Кол-во баллов по показателю 2.6.</t>
  </si>
  <si>
    <t>Кол-во баллов по показателю 2.7.</t>
  </si>
  <si>
    <t>Кол-во баллов по показателю 3.1.</t>
  </si>
  <si>
    <t>Кол-во баллов по показателю 3.2.</t>
  </si>
  <si>
    <t>Кол-во баллов по показателю 4.1.</t>
  </si>
  <si>
    <t>4.2. Доля получателей образовательных услуг, удовлетворенных качеством предоставляемых образовательных услуг (от 0 до 100%)</t>
  </si>
  <si>
    <t>Кол-во баллов по показателю 4.2.</t>
  </si>
  <si>
    <t>Кол-во баллов по показателю 4.3.</t>
  </si>
  <si>
    <t>Кол-во                                        баллов по показателю 1.1.</t>
  </si>
  <si>
    <t>Кол-во                                        баллов по показателю 1.2.</t>
  </si>
  <si>
    <t>по электронной почте</t>
  </si>
  <si>
    <t>Кол-во                                        баллов по показателю 1.3.</t>
  </si>
  <si>
    <t>Кол-во                                        баллов по показателю 1.4.</t>
  </si>
  <si>
    <t>отсутст вие ям, канав, заброшенных строений</t>
  </si>
  <si>
    <t>адрес электрон ной почты руководителя</t>
  </si>
  <si>
    <t>учебная деятель ность</t>
  </si>
  <si>
    <t>1.2. Наличие на официальном сайте организации в сети Интернет сведений о педагогических работниках организации (от 0 до 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</si>
  <si>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                (от 0 до 10 баллов)</t>
  </si>
  <si>
    <t>1.4. Доступность сведений о ходе рассмотрения обращений граждан, поступивших в ПОО от получателя услуг (страничка директора, сведений об ответах на часто задаваемые вопросы и т.д.) (от 0 до 10 баллов)</t>
  </si>
  <si>
    <t>Ф.И.О. руководи теля</t>
  </si>
  <si>
    <t>долж  ность руководи теля</t>
  </si>
  <si>
    <t>контакт ные телефоны руководителя</t>
  </si>
  <si>
    <t>Ф.И.О. замести теля(ей) руководителя</t>
  </si>
  <si>
    <t>долж ность замести теля(ей)</t>
  </si>
  <si>
    <t>контактные телефо ны замести теля(ей)</t>
  </si>
  <si>
    <t>препода ваемые дисциплины</t>
  </si>
  <si>
    <t>стаж работы по специаль ности</t>
  </si>
  <si>
    <t>с помощью электрон ных сервисов (наличие обратной связи, форум, гостевая)</t>
  </si>
  <si>
    <t>оснаще ние всех учебных кабине тов автома   тизиро ванным местом учителя</t>
  </si>
  <si>
    <t>наличие локаль ной сети</t>
  </si>
  <si>
    <t>наличие читаль ного зала библио теки</t>
  </si>
  <si>
    <t xml:space="preserve">наличие в библио теке средств сканирования </t>
  </si>
  <si>
    <t>наличие в библио теке средств печати</t>
  </si>
  <si>
    <t>наличие в библио теке сети Интер нет</t>
  </si>
  <si>
    <t>наличие возможности пользо ваться широкополос    ным Интернетом</t>
  </si>
  <si>
    <t xml:space="preserve">наличие сети Интер нет в общежи тии </t>
  </si>
  <si>
    <t>освещение террито рии организа ции в темное время суток</t>
  </si>
  <si>
    <t>поддержание комфорт ной темпера туры воздуха</t>
  </si>
  <si>
    <t>наличие источни ков питьевой воды</t>
  </si>
  <si>
    <t>наличие уголка/ стенда по пропаганде здорово го образа жизни</t>
  </si>
  <si>
    <t xml:space="preserve">наличие уголка/ стенда о правиль ном  питании </t>
  </si>
  <si>
    <t>наличие образовательных программ и курсов по выбору обучаю щихся</t>
  </si>
  <si>
    <t>наличие программы коррек ционной работы</t>
  </si>
  <si>
    <t xml:space="preserve">наличие графиков прове дения консуль таций </t>
  </si>
  <si>
    <t>наличие выставок работ обучаю щихся</t>
  </si>
  <si>
    <t>наличие стендов (уголков) о достижениях обучаю щихся</t>
  </si>
  <si>
    <t>наличие научного общест ва обучаю щихся</t>
  </si>
  <si>
    <t>участие обучаю щихся в краевых конкур сах, олимпиа дах</t>
  </si>
  <si>
    <t>участие обучаю щихся во всерос сийских конкур сах, олимпиа дах</t>
  </si>
  <si>
    <t>наличие социаль ного педагога</t>
  </si>
  <si>
    <t>наличие договора на медицинское обслужи вание</t>
  </si>
  <si>
    <t xml:space="preserve">наличие в гардеробе специаль нообору дованного места для ребенка </t>
  </si>
  <si>
    <t xml:space="preserve">наличие програм мы индиви дуального сопровождения обучающихся с ОВЗ и (или) детей  инвалидов </t>
  </si>
  <si>
    <t>приветливо здороваются/ прощаются с родителя ми /детьми</t>
  </si>
  <si>
    <t>умеют вести уважительное, бесконф ликтное общение</t>
  </si>
  <si>
    <t>соблюдают тактич ность, толерант ность по отношению к представи телям другого возраста, пола, расы, национальности, языка и тд</t>
  </si>
  <si>
    <t>количеством современной компьютер ной техники</t>
  </si>
  <si>
    <t>доступно стью возмож ности распечаты вания, сканирова ния текстов в библиотеке</t>
  </si>
  <si>
    <t>удобством и состояни ем  мебели в кабинетах</t>
  </si>
  <si>
    <t>оснащением спортивного зала или помеще ния для занятий спортом</t>
  </si>
  <si>
    <t>дополнительное образова ние</t>
  </si>
  <si>
    <t>2 балла - полная информация</t>
  </si>
  <si>
    <t>0,5 балла</t>
  </si>
  <si>
    <t>Критерий 1. Информационная открытость (доступность) деятельности организации (от 0 до 40 баллов)</t>
  </si>
  <si>
    <t>Критерий 3. Доброжелательность, вежливость, компетентность работников образовательной организации (от 0 до 20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</si>
  <si>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</si>
  <si>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Средний балл</t>
  </si>
  <si>
    <t>Максимальный балл</t>
  </si>
  <si>
    <t>Минимальный балл</t>
  </si>
  <si>
    <t>Критерий 2. Комфортность условий образовательных организаций (от о до 70 баллов)</t>
  </si>
  <si>
    <t>2.2. Наличие необходимых условий для охраны и укрепления здоровья, организации питания  обучающихся (от 0 до 10 баллов)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</si>
  <si>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       (от 0 до 100%)</t>
  </si>
  <si>
    <t>3.2. Доля получателей образовательных услуг, удовлетворенных компетентностью работников образовательной организации                               (от 0 до 100%)</t>
  </si>
  <si>
    <t>4.3. Доля получателей образователь ных услуг, которые готовы рекомендовать организацию родственникам и знакомым (от 0 до 100%)</t>
  </si>
  <si>
    <t xml:space="preserve">наличие биде </t>
  </si>
  <si>
    <t xml:space="preserve">наличие индиви дуального учебно го плана </t>
  </si>
  <si>
    <t xml:space="preserve">наличие лицензии на реализа цию дополнительных образо ватель ных программ  </t>
  </si>
  <si>
    <t xml:space="preserve">за реализа цию  каждой програм мы дополни тельного образо вания </t>
  </si>
  <si>
    <t xml:space="preserve">наличие програм мы патриоти ческого воспита ния </t>
  </si>
  <si>
    <t>общим состоянием и оформле нием кабинетов</t>
  </si>
  <si>
    <t>организа цией и качеством питания</t>
  </si>
  <si>
    <t>благоустройст вом территории</t>
  </si>
  <si>
    <t>освещением помеще ний</t>
  </si>
  <si>
    <t>4.1. Доля получателей образовательных услуг, удовлетворенных материально-техническим обеспечением организации                                                                (от 0 до 100%)</t>
  </si>
  <si>
    <t>Наименование ПОО</t>
  </si>
  <si>
    <t>КГБПОУ "Каменский медицинский колледж"</t>
  </si>
  <si>
    <t>КГБПОУ "Барнаульский базовый медицинский колледж"</t>
  </si>
  <si>
    <t>КГБПОУ "Бийский медицинский колледж"</t>
  </si>
  <si>
    <t>КГБ ПОУ "Благовещенский медицинский техникум"</t>
  </si>
  <si>
    <t>КГБПОУ "Рубцовский медицинский колледж"</t>
  </si>
  <si>
    <t>актуальность информации (наличие отчетов не позднее 2015-2016 гг.)</t>
  </si>
  <si>
    <t xml:space="preserve">кол-во баллов по НОК ОД  от 0% до 15% = 1 балл     от 15% до 30% = 2 балла     от 30% до 45% = 3 балла   от 45% до 60% = 4 балла от 60% до 75% = 5 баллов от 75% до 90% = 6 баллов  выше 90% = 7 баллов  </t>
  </si>
  <si>
    <t>КГБ ПОУ "Родинский  медицинский колледж"</t>
  </si>
  <si>
    <t>оснаще нием мастерских и лаборато рий для прохож дения производст венной практики</t>
  </si>
  <si>
    <t>2-да/           0-нет</t>
  </si>
  <si>
    <t>4-да/           0-нет</t>
  </si>
  <si>
    <t xml:space="preserve"> 10-да/        0-нет</t>
  </si>
  <si>
    <t>1-да/       0-нет</t>
  </si>
  <si>
    <t>1-да/         0-нет</t>
  </si>
  <si>
    <t>1-да/                   0-нет</t>
  </si>
  <si>
    <t>1.1. Полнота и актуальность информации об организации и её деятельности, размещенной на официальном сайте организации в сети "Интернет", в том числе на официальном сайте  www.bus.gov.ru (от 0 до 10 баллов)</t>
  </si>
  <si>
    <t>соблюде нием температурного режима</t>
  </si>
  <si>
    <t>Процент по показателю 4.1.</t>
  </si>
  <si>
    <t>Процент по показателю 4.2.</t>
  </si>
  <si>
    <t>Процент по показателю 4.3.</t>
  </si>
  <si>
    <t>Процент по показателю 3.2.</t>
  </si>
  <si>
    <t>Процент по показателю 3.1.</t>
  </si>
  <si>
    <t>к родителям обращаются на "Вы"</t>
  </si>
  <si>
    <t>наличие "теплого" туалета</t>
  </si>
  <si>
    <t>Информация о деятельности профессиональных образовательных организаций, неподведомственных Министерству образования и науки Алтайского края</t>
  </si>
  <si>
    <t>2.7. Наличие условий организации обучения и воспитания обучающихся с ограниченными возможностями здоровья и инвалидов                                    (от 0 до 10 баллов)</t>
  </si>
  <si>
    <t>2.6. Наличие возможности оказания психолого-педагогической, медицинской, и  социальной помощи обучающимся                                               (от 0 до 10 баллов)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</si>
  <si>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                                                         (от 0 до 10 баллов)</t>
  </si>
  <si>
    <t>2.4. Наличие дополнительных образовательных программ                         (от 0 до 10 баллов)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</si>
</sst>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color indexed="28"/>
      <name val="Times New Roman"/>
      <family val="1"/>
    </font>
    <font>
      <i/>
      <sz val="20"/>
      <color indexed="2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7" tint="-0.4999699890613556"/>
      <name val="Times New Roman"/>
      <family val="1"/>
    </font>
    <font>
      <i/>
      <sz val="20"/>
      <color theme="7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>
        <color rgb="FFFF0000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>
        <color rgb="FFFF0000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rgb="FFFF0000"/>
      </top>
      <bottom style="medium"/>
    </border>
    <border>
      <left>
        <color indexed="63"/>
      </left>
      <right>
        <color indexed="63"/>
      </right>
      <top style="medium">
        <color rgb="FFFF0000"/>
      </top>
      <bottom style="medium"/>
    </border>
    <border>
      <left>
        <color indexed="63"/>
      </left>
      <right style="medium"/>
      <top style="medium">
        <color rgb="FFFF0000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5" borderId="17" xfId="53" applyNumberFormat="1" applyFont="1" applyFill="1" applyBorder="1" applyAlignment="1">
      <alignment horizontal="center" vertical="center"/>
      <protection/>
    </xf>
    <xf numFmtId="0" fontId="4" fillId="35" borderId="17" xfId="42" applyNumberFormat="1" applyFont="1" applyFill="1" applyBorder="1" applyAlignment="1" applyProtection="1">
      <alignment horizontal="center" vertical="center"/>
      <protection/>
    </xf>
    <xf numFmtId="0" fontId="4" fillId="35" borderId="11" xfId="0" applyNumberFormat="1" applyFont="1" applyFill="1" applyBorder="1" applyAlignment="1">
      <alignment horizontal="center" vertical="center"/>
    </xf>
    <xf numFmtId="1" fontId="9" fillId="35" borderId="11" xfId="0" applyNumberFormat="1" applyFont="1" applyFill="1" applyBorder="1" applyAlignment="1">
      <alignment horizontal="center" vertical="center" wrapText="1"/>
    </xf>
    <xf numFmtId="49" fontId="4" fillId="0" borderId="17" xfId="55" applyNumberFormat="1" applyFont="1" applyFill="1" applyBorder="1" applyAlignment="1" applyProtection="1">
      <alignment horizontal="left" vertical="center"/>
      <protection locked="0"/>
    </xf>
    <xf numFmtId="0" fontId="6" fillId="34" borderId="11" xfId="0" applyNumberFormat="1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1" fontId="10" fillId="34" borderId="19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172" fontId="9" fillId="34" borderId="22" xfId="0" applyNumberFormat="1" applyFont="1" applyFill="1" applyBorder="1" applyAlignment="1">
      <alignment horizontal="center" vertical="center"/>
    </xf>
    <xf numFmtId="0" fontId="0" fillId="34" borderId="23" xfId="0" applyFill="1" applyBorder="1" applyAlignment="1">
      <alignment/>
    </xf>
    <xf numFmtId="0" fontId="0" fillId="34" borderId="22" xfId="0" applyFill="1" applyBorder="1" applyAlignment="1">
      <alignment/>
    </xf>
    <xf numFmtId="1" fontId="9" fillId="34" borderId="22" xfId="0" applyNumberFormat="1" applyFont="1" applyFill="1" applyBorder="1" applyAlignment="1">
      <alignment horizontal="center" vertical="center"/>
    </xf>
    <xf numFmtId="172" fontId="6" fillId="34" borderId="24" xfId="0" applyNumberFormat="1" applyFont="1" applyFill="1" applyBorder="1" applyAlignment="1">
      <alignment horizontal="center" vertical="center"/>
    </xf>
    <xf numFmtId="0" fontId="0" fillId="34" borderId="25" xfId="0" applyFill="1" applyBorder="1" applyAlignment="1">
      <alignment/>
    </xf>
    <xf numFmtId="172" fontId="8" fillId="36" borderId="24" xfId="0" applyNumberFormat="1" applyFont="1" applyFill="1" applyBorder="1" applyAlignment="1">
      <alignment horizontal="center" vertic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0" fillId="34" borderId="28" xfId="0" applyFill="1" applyBorder="1" applyAlignment="1">
      <alignment/>
    </xf>
    <xf numFmtId="0" fontId="0" fillId="34" borderId="11" xfId="0" applyFill="1" applyBorder="1" applyAlignment="1">
      <alignment/>
    </xf>
    <xf numFmtId="1" fontId="6" fillId="34" borderId="11" xfId="0" applyNumberFormat="1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9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0" fillId="34" borderId="31" xfId="0" applyFill="1" applyBorder="1" applyAlignment="1">
      <alignment/>
    </xf>
    <xf numFmtId="1" fontId="6" fillId="34" borderId="31" xfId="0" applyNumberFormat="1" applyFont="1" applyFill="1" applyBorder="1" applyAlignment="1">
      <alignment horizontal="center" vertical="center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1" fontId="6" fillId="34" borderId="24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9" fillId="35" borderId="37" xfId="0" applyFont="1" applyFill="1" applyBorder="1" applyAlignment="1">
      <alignment horizontal="center" vertical="center"/>
    </xf>
    <xf numFmtId="0" fontId="10" fillId="37" borderId="38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7" borderId="37" xfId="0" applyFont="1" applyFill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 wrapText="1"/>
    </xf>
    <xf numFmtId="172" fontId="8" fillId="38" borderId="19" xfId="0" applyNumberFormat="1" applyFont="1" applyFill="1" applyBorder="1" applyAlignment="1">
      <alignment horizontal="center" vertical="center"/>
    </xf>
    <xf numFmtId="172" fontId="8" fillId="36" borderId="11" xfId="0" applyNumberFormat="1" applyFont="1" applyFill="1" applyBorder="1" applyAlignment="1">
      <alignment horizontal="center" vertical="center"/>
    </xf>
    <xf numFmtId="172" fontId="8" fillId="36" borderId="31" xfId="0" applyNumberFormat="1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top" wrapText="1"/>
    </xf>
    <xf numFmtId="0" fontId="9" fillId="9" borderId="39" xfId="0" applyFont="1" applyFill="1" applyBorder="1" applyAlignment="1">
      <alignment horizontal="center" vertical="top" wrapText="1"/>
    </xf>
    <xf numFmtId="1" fontId="4" fillId="9" borderId="36" xfId="53" applyNumberFormat="1" applyFont="1" applyFill="1" applyBorder="1" applyAlignment="1">
      <alignment horizontal="center" vertical="center"/>
      <protection/>
    </xf>
    <xf numFmtId="0" fontId="4" fillId="9" borderId="26" xfId="53" applyNumberFormat="1" applyFont="1" applyFill="1" applyBorder="1" applyAlignment="1">
      <alignment horizontal="center" vertical="center"/>
      <protection/>
    </xf>
    <xf numFmtId="0" fontId="4" fillId="9" borderId="28" xfId="53" applyNumberFormat="1" applyFont="1" applyFill="1" applyBorder="1" applyAlignment="1">
      <alignment horizontal="center" vertical="center"/>
      <protection/>
    </xf>
    <xf numFmtId="0" fontId="4" fillId="9" borderId="17" xfId="53" applyNumberFormat="1" applyFont="1" applyFill="1" applyBorder="1" applyAlignment="1">
      <alignment horizontal="center" vertical="center"/>
      <protection/>
    </xf>
    <xf numFmtId="0" fontId="9" fillId="3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4" fillId="3" borderId="42" xfId="42" applyNumberFormat="1" applyFont="1" applyFill="1" applyBorder="1" applyAlignment="1" applyProtection="1">
      <alignment horizontal="center" vertical="center"/>
      <protection/>
    </xf>
    <xf numFmtId="0" fontId="4" fillId="3" borderId="26" xfId="42" applyNumberFormat="1" applyFont="1" applyFill="1" applyBorder="1" applyAlignment="1" applyProtection="1">
      <alignment horizontal="center" vertical="center"/>
      <protection/>
    </xf>
    <xf numFmtId="0" fontId="4" fillId="3" borderId="17" xfId="42" applyNumberFormat="1" applyFont="1" applyFill="1" applyBorder="1" applyAlignment="1" applyProtection="1">
      <alignment horizontal="center" vertical="center"/>
      <protection/>
    </xf>
    <xf numFmtId="0" fontId="9" fillId="9" borderId="40" xfId="0" applyFont="1" applyFill="1" applyBorder="1" applyAlignment="1">
      <alignment horizontal="center" vertical="center" wrapText="1"/>
    </xf>
    <xf numFmtId="0" fontId="9" fillId="9" borderId="43" xfId="0" applyFont="1" applyFill="1" applyBorder="1" applyAlignment="1">
      <alignment horizontal="center" vertical="center" wrapText="1"/>
    </xf>
    <xf numFmtId="0" fontId="9" fillId="9" borderId="39" xfId="0" applyFont="1" applyFill="1" applyBorder="1" applyAlignment="1">
      <alignment horizontal="center" vertical="center" wrapText="1"/>
    </xf>
    <xf numFmtId="0" fontId="4" fillId="9" borderId="42" xfId="0" applyNumberFormat="1" applyFont="1" applyFill="1" applyBorder="1" applyAlignment="1">
      <alignment horizontal="center" vertical="center"/>
    </xf>
    <xf numFmtId="0" fontId="4" fillId="9" borderId="26" xfId="0" applyNumberFormat="1" applyFont="1" applyFill="1" applyBorder="1" applyAlignment="1">
      <alignment horizontal="center" vertical="center"/>
    </xf>
    <xf numFmtId="0" fontId="4" fillId="9" borderId="17" xfId="0" applyNumberFormat="1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 wrapText="1"/>
    </xf>
    <xf numFmtId="0" fontId="4" fillId="3" borderId="36" xfId="0" applyNumberFormat="1" applyFont="1" applyFill="1" applyBorder="1" applyAlignment="1">
      <alignment horizontal="center" vertical="center"/>
    </xf>
    <xf numFmtId="0" fontId="9" fillId="39" borderId="41" xfId="0" applyFont="1" applyFill="1" applyBorder="1" applyAlignment="1">
      <alignment horizontal="center" vertical="center"/>
    </xf>
    <xf numFmtId="0" fontId="9" fillId="39" borderId="43" xfId="0" applyFont="1" applyFill="1" applyBorder="1" applyAlignment="1">
      <alignment horizontal="center" vertical="center"/>
    </xf>
    <xf numFmtId="0" fontId="9" fillId="39" borderId="43" xfId="0" applyFont="1" applyFill="1" applyBorder="1" applyAlignment="1">
      <alignment horizontal="left" vertical="center"/>
    </xf>
    <xf numFmtId="0" fontId="9" fillId="39" borderId="39" xfId="0" applyFont="1" applyFill="1" applyBorder="1" applyAlignment="1">
      <alignment horizontal="left" vertical="center"/>
    </xf>
    <xf numFmtId="0" fontId="4" fillId="10" borderId="28" xfId="0" applyNumberFormat="1" applyFont="1" applyFill="1" applyBorder="1" applyAlignment="1">
      <alignment horizontal="center" vertical="center"/>
    </xf>
    <xf numFmtId="0" fontId="4" fillId="10" borderId="26" xfId="0" applyNumberFormat="1" applyFont="1" applyFill="1" applyBorder="1" applyAlignment="1">
      <alignment horizontal="center" vertical="center"/>
    </xf>
    <xf numFmtId="0" fontId="4" fillId="10" borderId="17" xfId="0" applyNumberFormat="1" applyFont="1" applyFill="1" applyBorder="1" applyAlignment="1">
      <alignment horizontal="center" vertical="center"/>
    </xf>
    <xf numFmtId="0" fontId="9" fillId="40" borderId="41" xfId="0" applyFont="1" applyFill="1" applyBorder="1" applyAlignment="1">
      <alignment horizontal="center" vertical="center"/>
    </xf>
    <xf numFmtId="0" fontId="4" fillId="40" borderId="39" xfId="0" applyFont="1" applyFill="1" applyBorder="1" applyAlignment="1">
      <alignment horizontal="center" vertical="center"/>
    </xf>
    <xf numFmtId="0" fontId="4" fillId="40" borderId="43" xfId="0" applyFont="1" applyFill="1" applyBorder="1" applyAlignment="1">
      <alignment horizontal="center" vertical="center"/>
    </xf>
    <xf numFmtId="0" fontId="4" fillId="40" borderId="45" xfId="0" applyFont="1" applyFill="1" applyBorder="1" applyAlignment="1">
      <alignment horizontal="center" vertical="center"/>
    </xf>
    <xf numFmtId="0" fontId="4" fillId="4" borderId="42" xfId="0" applyNumberFormat="1" applyFont="1" applyFill="1" applyBorder="1" applyAlignment="1">
      <alignment horizontal="center" vertical="center"/>
    </xf>
    <xf numFmtId="0" fontId="4" fillId="4" borderId="17" xfId="0" applyNumberFormat="1" applyFont="1" applyFill="1" applyBorder="1" applyAlignment="1">
      <alignment horizontal="center" vertical="center"/>
    </xf>
    <xf numFmtId="0" fontId="4" fillId="4" borderId="28" xfId="0" applyNumberFormat="1" applyFont="1" applyFill="1" applyBorder="1" applyAlignment="1">
      <alignment horizontal="center" vertical="center"/>
    </xf>
    <xf numFmtId="0" fontId="4" fillId="4" borderId="26" xfId="0" applyNumberFormat="1" applyFont="1" applyFill="1" applyBorder="1" applyAlignment="1">
      <alignment horizontal="center" vertical="center"/>
    </xf>
    <xf numFmtId="0" fontId="4" fillId="4" borderId="36" xfId="0" applyNumberFormat="1" applyFont="1" applyFill="1" applyBorder="1" applyAlignment="1">
      <alignment horizontal="center" vertical="center"/>
    </xf>
    <xf numFmtId="0" fontId="9" fillId="39" borderId="40" xfId="0" applyFont="1" applyFill="1" applyBorder="1" applyAlignment="1">
      <alignment horizontal="center" vertical="center"/>
    </xf>
    <xf numFmtId="0" fontId="9" fillId="39" borderId="39" xfId="0" applyFont="1" applyFill="1" applyBorder="1" applyAlignment="1">
      <alignment horizontal="center" vertical="center"/>
    </xf>
    <xf numFmtId="0" fontId="4" fillId="10" borderId="42" xfId="0" applyNumberFormat="1" applyFont="1" applyFill="1" applyBorder="1" applyAlignment="1">
      <alignment horizontal="center" vertical="center"/>
    </xf>
    <xf numFmtId="0" fontId="9" fillId="40" borderId="46" xfId="0" applyFont="1" applyFill="1" applyBorder="1" applyAlignment="1">
      <alignment horizontal="center" vertical="center"/>
    </xf>
    <xf numFmtId="0" fontId="9" fillId="40" borderId="47" xfId="0" applyFont="1" applyFill="1" applyBorder="1" applyAlignment="1">
      <alignment vertical="top" wrapText="1"/>
    </xf>
    <xf numFmtId="0" fontId="9" fillId="39" borderId="46" xfId="0" applyFont="1" applyFill="1" applyBorder="1" applyAlignment="1">
      <alignment horizontal="center" vertical="center"/>
    </xf>
    <xf numFmtId="0" fontId="9" fillId="39" borderId="48" xfId="0" applyFont="1" applyFill="1" applyBorder="1" applyAlignment="1">
      <alignment horizontal="left" vertical="center"/>
    </xf>
    <xf numFmtId="0" fontId="9" fillId="39" borderId="48" xfId="0" applyFont="1" applyFill="1" applyBorder="1" applyAlignment="1">
      <alignment horizontal="center" vertical="center"/>
    </xf>
    <xf numFmtId="0" fontId="9" fillId="39" borderId="47" xfId="0" applyFont="1" applyFill="1" applyBorder="1" applyAlignment="1">
      <alignment horizontal="center" vertical="center"/>
    </xf>
    <xf numFmtId="0" fontId="4" fillId="10" borderId="27" xfId="0" applyNumberFormat="1" applyFont="1" applyFill="1" applyBorder="1" applyAlignment="1">
      <alignment horizontal="center" vertical="center"/>
    </xf>
    <xf numFmtId="0" fontId="4" fillId="10" borderId="36" xfId="0" applyNumberFormat="1" applyFont="1" applyFill="1" applyBorder="1" applyAlignment="1">
      <alignment horizontal="center" vertical="center"/>
    </xf>
    <xf numFmtId="0" fontId="9" fillId="40" borderId="48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9" fillId="39" borderId="45" xfId="0" applyFont="1" applyFill="1" applyBorder="1" applyAlignment="1">
      <alignment horizontal="center" vertical="center"/>
    </xf>
    <xf numFmtId="0" fontId="9" fillId="13" borderId="40" xfId="0" applyFont="1" applyFill="1" applyBorder="1" applyAlignment="1">
      <alignment horizontal="center" vertical="center"/>
    </xf>
    <xf numFmtId="0" fontId="9" fillId="13" borderId="43" xfId="0" applyFont="1" applyFill="1" applyBorder="1" applyAlignment="1">
      <alignment horizontal="center" vertical="center"/>
    </xf>
    <xf numFmtId="0" fontId="9" fillId="13" borderId="39" xfId="0" applyFont="1" applyFill="1" applyBorder="1" applyAlignment="1">
      <alignment horizontal="center" vertical="center"/>
    </xf>
    <xf numFmtId="1" fontId="9" fillId="13" borderId="49" xfId="0" applyNumberFormat="1" applyFont="1" applyFill="1" applyBorder="1" applyAlignment="1">
      <alignment horizontal="center" vertical="center" wrapText="1"/>
    </xf>
    <xf numFmtId="1" fontId="4" fillId="13" borderId="28" xfId="0" applyNumberFormat="1" applyFont="1" applyFill="1" applyBorder="1" applyAlignment="1">
      <alignment horizontal="center" vertical="center"/>
    </xf>
    <xf numFmtId="1" fontId="4" fillId="13" borderId="26" xfId="0" applyNumberFormat="1" applyFont="1" applyFill="1" applyBorder="1" applyAlignment="1">
      <alignment horizontal="center" vertical="center"/>
    </xf>
    <xf numFmtId="1" fontId="4" fillId="13" borderId="27" xfId="0" applyNumberFormat="1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top" wrapText="1"/>
    </xf>
    <xf numFmtId="0" fontId="9" fillId="7" borderId="50" xfId="0" applyFont="1" applyFill="1" applyBorder="1" applyAlignment="1">
      <alignment horizontal="center" vertical="top" wrapText="1"/>
    </xf>
    <xf numFmtId="0" fontId="9" fillId="7" borderId="18" xfId="0" applyFont="1" applyFill="1" applyBorder="1" applyAlignment="1">
      <alignment horizontal="center" vertical="center"/>
    </xf>
    <xf numFmtId="1" fontId="9" fillId="7" borderId="51" xfId="0" applyNumberFormat="1" applyFont="1" applyFill="1" applyBorder="1" applyAlignment="1">
      <alignment horizontal="center" vertical="center" wrapText="1"/>
    </xf>
    <xf numFmtId="0" fontId="9" fillId="11" borderId="40" xfId="0" applyFont="1" applyFill="1" applyBorder="1" applyAlignment="1">
      <alignment horizontal="center" vertical="center"/>
    </xf>
    <xf numFmtId="0" fontId="9" fillId="11" borderId="43" xfId="0" applyFont="1" applyFill="1" applyBorder="1" applyAlignment="1">
      <alignment horizontal="center" vertical="center"/>
    </xf>
    <xf numFmtId="1" fontId="9" fillId="11" borderId="52" xfId="0" applyNumberFormat="1" applyFont="1" applyFill="1" applyBorder="1" applyAlignment="1">
      <alignment horizontal="center" vertical="center" wrapText="1"/>
    </xf>
    <xf numFmtId="1" fontId="9" fillId="11" borderId="51" xfId="0" applyNumberFormat="1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1" fontId="4" fillId="5" borderId="28" xfId="0" applyNumberFormat="1" applyFont="1" applyFill="1" applyBorder="1" applyAlignment="1">
      <alignment horizontal="center" vertical="center"/>
    </xf>
    <xf numFmtId="1" fontId="4" fillId="5" borderId="26" xfId="0" applyNumberFormat="1" applyFont="1" applyFill="1" applyBorder="1" applyAlignment="1">
      <alignment horizontal="center" vertical="center"/>
    </xf>
    <xf numFmtId="1" fontId="4" fillId="5" borderId="27" xfId="0" applyNumberFormat="1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top" wrapText="1"/>
    </xf>
    <xf numFmtId="0" fontId="9" fillId="11" borderId="37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left" vertical="center"/>
    </xf>
    <xf numFmtId="0" fontId="53" fillId="0" borderId="54" xfId="0" applyFont="1" applyFill="1" applyBorder="1" applyAlignment="1">
      <alignment horizontal="left" vertical="center"/>
    </xf>
    <xf numFmtId="0" fontId="53" fillId="0" borderId="55" xfId="0" applyFont="1" applyFill="1" applyBorder="1" applyAlignment="1">
      <alignment horizontal="left" vertical="center"/>
    </xf>
    <xf numFmtId="0" fontId="53" fillId="0" borderId="56" xfId="0" applyFont="1" applyFill="1" applyBorder="1" applyAlignment="1">
      <alignment horizontal="left" vertical="center"/>
    </xf>
    <xf numFmtId="0" fontId="54" fillId="0" borderId="0" xfId="0" applyFont="1" applyFill="1" applyAlignment="1">
      <alignment/>
    </xf>
    <xf numFmtId="0" fontId="53" fillId="0" borderId="57" xfId="0" applyFont="1" applyFill="1" applyBorder="1" applyAlignment="1">
      <alignment horizontal="left" vertical="center"/>
    </xf>
    <xf numFmtId="0" fontId="4" fillId="3" borderId="58" xfId="0" applyFont="1" applyFill="1" applyBorder="1" applyAlignment="1">
      <alignment horizontal="center" vertical="top" wrapText="1"/>
    </xf>
    <xf numFmtId="0" fontId="4" fillId="3" borderId="59" xfId="0" applyFont="1" applyFill="1" applyBorder="1" applyAlignment="1">
      <alignment horizontal="center" vertical="top" wrapText="1"/>
    </xf>
    <xf numFmtId="0" fontId="0" fillId="3" borderId="59" xfId="0" applyFill="1" applyBorder="1" applyAlignment="1">
      <alignment/>
    </xf>
    <xf numFmtId="0" fontId="0" fillId="3" borderId="60" xfId="0" applyFill="1" applyBorder="1" applyAlignment="1">
      <alignment/>
    </xf>
    <xf numFmtId="0" fontId="4" fillId="40" borderId="61" xfId="0" applyFont="1" applyFill="1" applyBorder="1" applyAlignment="1">
      <alignment horizontal="center" vertical="top" wrapText="1"/>
    </xf>
    <xf numFmtId="0" fontId="4" fillId="40" borderId="26" xfId="0" applyFont="1" applyFill="1" applyBorder="1" applyAlignment="1">
      <alignment horizontal="center" vertical="top" wrapText="1"/>
    </xf>
    <xf numFmtId="0" fontId="9" fillId="39" borderId="50" xfId="0" applyFont="1" applyFill="1" applyBorder="1" applyAlignment="1">
      <alignment horizontal="center" vertical="top" wrapText="1"/>
    </xf>
    <xf numFmtId="0" fontId="9" fillId="39" borderId="12" xfId="0" applyFont="1" applyFill="1" applyBorder="1" applyAlignment="1">
      <alignment horizontal="center" vertical="top" wrapText="1"/>
    </xf>
    <xf numFmtId="0" fontId="9" fillId="9" borderId="62" xfId="0" applyFont="1" applyFill="1" applyBorder="1" applyAlignment="1">
      <alignment horizontal="center" vertical="center" wrapText="1"/>
    </xf>
    <xf numFmtId="0" fontId="0" fillId="9" borderId="63" xfId="0" applyFill="1" applyBorder="1" applyAlignment="1">
      <alignment horizontal="center" vertical="center" wrapText="1"/>
    </xf>
    <xf numFmtId="0" fontId="9" fillId="9" borderId="64" xfId="0" applyFont="1" applyFill="1" applyBorder="1" applyAlignment="1">
      <alignment horizontal="center" vertical="top" wrapText="1"/>
    </xf>
    <xf numFmtId="0" fontId="9" fillId="9" borderId="62" xfId="0" applyFont="1" applyFill="1" applyBorder="1" applyAlignment="1">
      <alignment horizontal="center" vertical="top" wrapText="1"/>
    </xf>
    <xf numFmtId="0" fontId="0" fillId="9" borderId="61" xfId="0" applyFill="1" applyBorder="1" applyAlignment="1">
      <alignment/>
    </xf>
    <xf numFmtId="0" fontId="9" fillId="3" borderId="38" xfId="0" applyFont="1" applyFill="1" applyBorder="1" applyAlignment="1">
      <alignment horizontal="center" vertical="top" wrapText="1"/>
    </xf>
    <xf numFmtId="0" fontId="5" fillId="3" borderId="38" xfId="0" applyFont="1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wrapText="1"/>
    </xf>
    <xf numFmtId="0" fontId="0" fillId="3" borderId="65" xfId="0" applyFill="1" applyBorder="1" applyAlignment="1">
      <alignment horizontal="center" wrapText="1"/>
    </xf>
    <xf numFmtId="0" fontId="9" fillId="35" borderId="24" xfId="0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/>
    </xf>
    <xf numFmtId="0" fontId="0" fillId="0" borderId="65" xfId="0" applyBorder="1" applyAlignment="1">
      <alignment/>
    </xf>
    <xf numFmtId="0" fontId="9" fillId="11" borderId="23" xfId="0" applyFont="1" applyFill="1" applyBorder="1" applyAlignment="1">
      <alignment horizontal="center" vertical="top" wrapText="1"/>
    </xf>
    <xf numFmtId="0" fontId="9" fillId="11" borderId="28" xfId="0" applyFont="1" applyFill="1" applyBorder="1" applyAlignment="1">
      <alignment horizontal="center" vertical="top" wrapText="1"/>
    </xf>
    <xf numFmtId="0" fontId="9" fillId="34" borderId="24" xfId="0" applyFont="1" applyFill="1" applyBorder="1" applyAlignment="1">
      <alignment horizontal="center" vertical="top" wrapText="1"/>
    </xf>
    <xf numFmtId="0" fontId="9" fillId="34" borderId="38" xfId="0" applyFont="1" applyFill="1" applyBorder="1" applyAlignment="1">
      <alignment horizontal="center" vertical="top" wrapText="1"/>
    </xf>
    <xf numFmtId="0" fontId="9" fillId="34" borderId="65" xfId="0" applyFont="1" applyFill="1" applyBorder="1" applyAlignment="1">
      <alignment horizontal="center" vertical="top" wrapText="1"/>
    </xf>
    <xf numFmtId="0" fontId="9" fillId="39" borderId="66" xfId="0" applyFont="1" applyFill="1" applyBorder="1" applyAlignment="1">
      <alignment horizontal="center" vertical="top" wrapText="1"/>
    </xf>
    <xf numFmtId="0" fontId="9" fillId="39" borderId="62" xfId="0" applyFont="1" applyFill="1" applyBorder="1" applyAlignment="1">
      <alignment horizontal="center" vertical="top" wrapText="1"/>
    </xf>
    <xf numFmtId="0" fontId="9" fillId="39" borderId="61" xfId="0" applyFont="1" applyFill="1" applyBorder="1" applyAlignment="1">
      <alignment horizontal="center" vertical="top" wrapText="1"/>
    </xf>
    <xf numFmtId="0" fontId="4" fillId="40" borderId="60" xfId="0" applyFont="1" applyFill="1" applyBorder="1" applyAlignment="1">
      <alignment horizontal="center" vertical="top" wrapText="1"/>
    </xf>
    <xf numFmtId="0" fontId="4" fillId="40" borderId="27" xfId="0" applyFont="1" applyFill="1" applyBorder="1" applyAlignment="1">
      <alignment horizontal="center" vertical="top" wrapText="1"/>
    </xf>
    <xf numFmtId="0" fontId="9" fillId="35" borderId="38" xfId="0" applyFont="1" applyFill="1" applyBorder="1" applyAlignment="1">
      <alignment horizontal="center" vertical="top" wrapText="1"/>
    </xf>
    <xf numFmtId="0" fontId="9" fillId="35" borderId="65" xfId="0" applyFont="1" applyFill="1" applyBorder="1" applyAlignment="1">
      <alignment horizontal="center" vertical="top" wrapText="1"/>
    </xf>
    <xf numFmtId="0" fontId="9" fillId="13" borderId="20" xfId="0" applyFont="1" applyFill="1" applyBorder="1" applyAlignment="1">
      <alignment horizontal="center" vertical="top" wrapText="1"/>
    </xf>
    <xf numFmtId="0" fontId="9" fillId="13" borderId="26" xfId="0" applyFont="1" applyFill="1" applyBorder="1" applyAlignment="1">
      <alignment horizontal="center" vertical="top" wrapText="1"/>
    </xf>
    <xf numFmtId="0" fontId="9" fillId="40" borderId="67" xfId="0" applyFont="1" applyFill="1" applyBorder="1" applyAlignment="1">
      <alignment horizontal="center" vertical="top" wrapText="1"/>
    </xf>
    <xf numFmtId="0" fontId="9" fillId="40" borderId="46" xfId="0" applyFont="1" applyFill="1" applyBorder="1" applyAlignment="1">
      <alignment horizontal="center" vertical="top" wrapText="1"/>
    </xf>
    <xf numFmtId="0" fontId="9" fillId="40" borderId="68" xfId="0" applyFont="1" applyFill="1" applyBorder="1" applyAlignment="1">
      <alignment horizontal="center" vertical="top" wrapText="1"/>
    </xf>
    <xf numFmtId="0" fontId="9" fillId="40" borderId="64" xfId="0" applyFont="1" applyFill="1" applyBorder="1" applyAlignment="1">
      <alignment horizontal="center" vertical="top" wrapText="1"/>
    </xf>
    <xf numFmtId="0" fontId="9" fillId="40" borderId="62" xfId="0" applyFont="1" applyFill="1" applyBorder="1" applyAlignment="1">
      <alignment horizontal="center" vertical="top" wrapText="1"/>
    </xf>
    <xf numFmtId="0" fontId="9" fillId="40" borderId="61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69" xfId="0" applyFont="1" applyFill="1" applyBorder="1" applyAlignment="1">
      <alignment horizontal="left" vertical="center" wrapText="1"/>
    </xf>
    <xf numFmtId="0" fontId="0" fillId="0" borderId="32" xfId="0" applyBorder="1" applyAlignment="1">
      <alignment/>
    </xf>
    <xf numFmtId="0" fontId="10" fillId="34" borderId="24" xfId="0" applyFont="1" applyFill="1" applyBorder="1" applyAlignment="1">
      <alignment horizontal="center" vertical="top" wrapText="1"/>
    </xf>
    <xf numFmtId="0" fontId="11" fillId="34" borderId="38" xfId="0" applyFont="1" applyFill="1" applyBorder="1" applyAlignment="1">
      <alignment horizontal="center" vertical="top" wrapText="1"/>
    </xf>
    <xf numFmtId="0" fontId="9" fillId="9" borderId="67" xfId="0" applyFont="1" applyFill="1" applyBorder="1" applyAlignment="1">
      <alignment horizontal="center" vertical="top" wrapText="1"/>
    </xf>
    <xf numFmtId="0" fontId="5" fillId="9" borderId="46" xfId="0" applyFont="1" applyFill="1" applyBorder="1" applyAlignment="1">
      <alignment horizontal="center" vertical="top" wrapText="1"/>
    </xf>
    <xf numFmtId="0" fontId="0" fillId="9" borderId="46" xfId="0" applyFill="1" applyBorder="1" applyAlignment="1">
      <alignment/>
    </xf>
    <xf numFmtId="0" fontId="0" fillId="9" borderId="68" xfId="0" applyFill="1" applyBorder="1" applyAlignment="1">
      <alignment/>
    </xf>
    <xf numFmtId="0" fontId="9" fillId="9" borderId="43" xfId="0" applyFont="1" applyFill="1" applyBorder="1" applyAlignment="1">
      <alignment horizontal="left" vertical="top" wrapText="1"/>
    </xf>
    <xf numFmtId="0" fontId="9" fillId="9" borderId="62" xfId="0" applyFont="1" applyFill="1" applyBorder="1" applyAlignment="1">
      <alignment horizontal="left" vertical="top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7" borderId="54" xfId="0" applyFont="1" applyFill="1" applyBorder="1" applyAlignment="1">
      <alignment horizontal="center" vertical="top" wrapText="1"/>
    </xf>
    <xf numFmtId="0" fontId="11" fillId="7" borderId="53" xfId="0" applyFont="1" applyFill="1" applyBorder="1" applyAlignment="1">
      <alignment horizontal="center" vertical="top" wrapText="1"/>
    </xf>
    <xf numFmtId="0" fontId="11" fillId="7" borderId="73" xfId="0" applyFont="1" applyFill="1" applyBorder="1" applyAlignment="1">
      <alignment horizontal="center" vertical="top" wrapText="1"/>
    </xf>
    <xf numFmtId="0" fontId="11" fillId="7" borderId="18" xfId="0" applyFont="1" applyFill="1" applyBorder="1" applyAlignment="1">
      <alignment horizontal="center" vertical="top" wrapText="1"/>
    </xf>
    <xf numFmtId="0" fontId="11" fillId="7" borderId="0" xfId="0" applyFont="1" applyFill="1" applyAlignment="1">
      <alignment horizontal="center" vertical="top" wrapText="1"/>
    </xf>
    <xf numFmtId="0" fontId="11" fillId="7" borderId="47" xfId="0" applyFont="1" applyFill="1" applyBorder="1" applyAlignment="1">
      <alignment horizontal="center" vertical="top" wrapText="1"/>
    </xf>
    <xf numFmtId="0" fontId="9" fillId="11" borderId="20" xfId="0" applyFont="1" applyFill="1" applyBorder="1" applyAlignment="1">
      <alignment horizontal="center" vertical="top" wrapText="1"/>
    </xf>
    <xf numFmtId="0" fontId="9" fillId="11" borderId="26" xfId="0" applyFont="1" applyFill="1" applyBorder="1" applyAlignment="1">
      <alignment horizontal="center" vertical="top" wrapText="1"/>
    </xf>
    <xf numFmtId="0" fontId="4" fillId="34" borderId="74" xfId="0" applyFont="1" applyFill="1" applyBorder="1" applyAlignment="1" applyProtection="1">
      <alignment horizontal="left" vertical="center" wrapText="1"/>
      <protection locked="0"/>
    </xf>
    <xf numFmtId="0" fontId="4" fillId="34" borderId="23" xfId="0" applyFont="1" applyFill="1" applyBorder="1" applyAlignment="1" applyProtection="1">
      <alignment horizontal="left" vertical="center" wrapText="1"/>
      <protection locked="0"/>
    </xf>
    <xf numFmtId="0" fontId="9" fillId="40" borderId="75" xfId="0" applyFont="1" applyFill="1" applyBorder="1" applyAlignment="1">
      <alignment horizontal="center" vertical="top" wrapText="1"/>
    </xf>
    <xf numFmtId="0" fontId="9" fillId="40" borderId="76" xfId="0" applyFont="1" applyFill="1" applyBorder="1" applyAlignment="1">
      <alignment horizontal="center" vertical="top" wrapText="1"/>
    </xf>
    <xf numFmtId="0" fontId="9" fillId="40" borderId="72" xfId="0" applyFont="1" applyFill="1" applyBorder="1" applyAlignment="1">
      <alignment horizontal="center" vertical="top" wrapText="1"/>
    </xf>
    <xf numFmtId="0" fontId="9" fillId="39" borderId="77" xfId="0" applyFont="1" applyFill="1" applyBorder="1" applyAlignment="1">
      <alignment horizontal="center" vertical="top" wrapText="1"/>
    </xf>
    <xf numFmtId="0" fontId="9" fillId="39" borderId="59" xfId="0" applyFont="1" applyFill="1" applyBorder="1" applyAlignment="1">
      <alignment horizontal="center" vertical="top" wrapText="1"/>
    </xf>
    <xf numFmtId="0" fontId="9" fillId="39" borderId="60" xfId="0" applyFont="1" applyFill="1" applyBorder="1" applyAlignment="1">
      <alignment horizontal="center" vertical="top" wrapText="1"/>
    </xf>
    <xf numFmtId="0" fontId="9" fillId="39" borderId="78" xfId="0" applyFont="1" applyFill="1" applyBorder="1" applyAlignment="1">
      <alignment horizontal="center" vertical="top" wrapText="1"/>
    </xf>
    <xf numFmtId="0" fontId="9" fillId="39" borderId="46" xfId="0" applyFont="1" applyFill="1" applyBorder="1" applyAlignment="1">
      <alignment horizontal="center" vertical="top" wrapText="1"/>
    </xf>
    <xf numFmtId="0" fontId="9" fillId="39" borderId="68" xfId="0" applyFont="1" applyFill="1" applyBorder="1" applyAlignment="1">
      <alignment horizontal="center" vertical="top" wrapText="1"/>
    </xf>
    <xf numFmtId="0" fontId="9" fillId="39" borderId="79" xfId="0" applyFont="1" applyFill="1" applyBorder="1" applyAlignment="1">
      <alignment horizontal="center" vertical="top" wrapText="1"/>
    </xf>
    <xf numFmtId="0" fontId="9" fillId="39" borderId="19" xfId="0" applyFont="1" applyFill="1" applyBorder="1" applyAlignment="1">
      <alignment horizontal="center" vertical="top" wrapText="1"/>
    </xf>
    <xf numFmtId="0" fontId="9" fillId="39" borderId="64" xfId="0" applyFont="1" applyFill="1" applyBorder="1" applyAlignment="1">
      <alignment horizontal="center" vertical="top" wrapText="1"/>
    </xf>
    <xf numFmtId="0" fontId="9" fillId="39" borderId="75" xfId="0" applyFont="1" applyFill="1" applyBorder="1" applyAlignment="1">
      <alignment horizontal="center" vertical="top" wrapText="1"/>
    </xf>
    <xf numFmtId="0" fontId="9" fillId="39" borderId="76" xfId="0" applyFont="1" applyFill="1" applyBorder="1" applyAlignment="1">
      <alignment horizontal="center" vertical="top" wrapText="1"/>
    </xf>
    <xf numFmtId="0" fontId="9" fillId="39" borderId="72" xfId="0" applyFont="1" applyFill="1" applyBorder="1" applyAlignment="1">
      <alignment horizontal="center" vertical="top" wrapText="1"/>
    </xf>
    <xf numFmtId="0" fontId="9" fillId="40" borderId="80" xfId="0" applyFont="1" applyFill="1" applyBorder="1" applyAlignment="1">
      <alignment horizontal="center" vertical="top" wrapText="1"/>
    </xf>
    <xf numFmtId="0" fontId="9" fillId="40" borderId="28" xfId="0" applyFont="1" applyFill="1" applyBorder="1" applyAlignment="1">
      <alignment horizontal="center" vertical="top" wrapText="1"/>
    </xf>
    <xf numFmtId="0" fontId="9" fillId="40" borderId="25" xfId="0" applyFont="1" applyFill="1" applyBorder="1" applyAlignment="1">
      <alignment horizontal="center" vertical="top" wrapText="1"/>
    </xf>
    <xf numFmtId="0" fontId="9" fillId="40" borderId="17" xfId="0" applyFont="1" applyFill="1" applyBorder="1" applyAlignment="1">
      <alignment horizontal="center" vertical="top" wrapText="1"/>
    </xf>
    <xf numFmtId="0" fontId="10" fillId="40" borderId="54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0" fontId="11" fillId="4" borderId="73" xfId="0" applyFont="1" applyFill="1" applyBorder="1" applyAlignment="1">
      <alignment horizontal="center" vertical="center" wrapText="1"/>
    </xf>
    <xf numFmtId="0" fontId="11" fillId="4" borderId="81" xfId="0" applyFont="1" applyFill="1" applyBorder="1" applyAlignment="1">
      <alignment horizontal="center" vertical="center" wrapText="1"/>
    </xf>
    <xf numFmtId="0" fontId="11" fillId="4" borderId="82" xfId="0" applyFont="1" applyFill="1" applyBorder="1" applyAlignment="1">
      <alignment horizontal="center" vertical="center" wrapText="1"/>
    </xf>
    <xf numFmtId="0" fontId="11" fillId="4" borderId="83" xfId="0" applyFont="1" applyFill="1" applyBorder="1" applyAlignment="1">
      <alignment horizontal="center" vertical="center" wrapText="1"/>
    </xf>
    <xf numFmtId="0" fontId="9" fillId="39" borderId="67" xfId="0" applyFont="1" applyFill="1" applyBorder="1" applyAlignment="1">
      <alignment horizontal="center" vertical="top" wrapText="1"/>
    </xf>
    <xf numFmtId="0" fontId="9" fillId="9" borderId="64" xfId="0" applyFont="1" applyFill="1" applyBorder="1" applyAlignment="1">
      <alignment horizontal="center" vertical="top" wrapText="1"/>
    </xf>
    <xf numFmtId="0" fontId="5" fillId="9" borderId="62" xfId="0" applyFont="1" applyFill="1" applyBorder="1" applyAlignment="1">
      <alignment horizontal="center" vertical="top" wrapText="1"/>
    </xf>
    <xf numFmtId="0" fontId="0" fillId="9" borderId="62" xfId="0" applyFill="1" applyBorder="1" applyAlignment="1">
      <alignment/>
    </xf>
    <xf numFmtId="0" fontId="9" fillId="9" borderId="75" xfId="0" applyFont="1" applyFill="1" applyBorder="1" applyAlignment="1">
      <alignment horizontal="center" vertical="top" wrapText="1"/>
    </xf>
    <xf numFmtId="0" fontId="5" fillId="9" borderId="76" xfId="0" applyFont="1" applyFill="1" applyBorder="1" applyAlignment="1">
      <alignment horizontal="center" vertical="top" wrapText="1"/>
    </xf>
    <xf numFmtId="0" fontId="0" fillId="9" borderId="76" xfId="0" applyFill="1" applyBorder="1" applyAlignment="1">
      <alignment/>
    </xf>
    <xf numFmtId="0" fontId="0" fillId="9" borderId="72" xfId="0" applyFill="1" applyBorder="1" applyAlignment="1">
      <alignment/>
    </xf>
    <xf numFmtId="0" fontId="9" fillId="39" borderId="26" xfId="0" applyFont="1" applyFill="1" applyBorder="1" applyAlignment="1">
      <alignment horizontal="center" vertical="top" wrapText="1"/>
    </xf>
    <xf numFmtId="0" fontId="9" fillId="9" borderId="84" xfId="0" applyFont="1" applyFill="1" applyBorder="1" applyAlignment="1">
      <alignment horizontal="center" vertical="center" wrapText="1"/>
    </xf>
    <xf numFmtId="0" fontId="9" fillId="9" borderId="80" xfId="0" applyFont="1" applyFill="1" applyBorder="1" applyAlignment="1">
      <alignment horizontal="center" vertical="center" wrapText="1"/>
    </xf>
    <xf numFmtId="0" fontId="9" fillId="9" borderId="41" xfId="0" applyFont="1" applyFill="1" applyBorder="1" applyAlignment="1">
      <alignment horizontal="center" vertical="top" wrapText="1"/>
    </xf>
    <xf numFmtId="0" fontId="9" fillId="9" borderId="48" xfId="0" applyFont="1" applyFill="1" applyBorder="1" applyAlignment="1">
      <alignment horizontal="center" vertical="top" wrapText="1"/>
    </xf>
    <xf numFmtId="0" fontId="10" fillId="39" borderId="54" xfId="0" applyFont="1" applyFill="1" applyBorder="1" applyAlignment="1">
      <alignment horizontal="center" vertical="center" wrapText="1"/>
    </xf>
    <xf numFmtId="0" fontId="11" fillId="10" borderId="53" xfId="0" applyFont="1" applyFill="1" applyBorder="1" applyAlignment="1">
      <alignment horizontal="center" vertical="center" wrapText="1"/>
    </xf>
    <xf numFmtId="0" fontId="11" fillId="10" borderId="73" xfId="0" applyFont="1" applyFill="1" applyBorder="1" applyAlignment="1">
      <alignment horizontal="center" vertical="center" wrapText="1"/>
    </xf>
    <xf numFmtId="0" fontId="11" fillId="10" borderId="85" xfId="0" applyFont="1" applyFill="1" applyBorder="1" applyAlignment="1">
      <alignment horizontal="center" vertical="center" wrapText="1"/>
    </xf>
    <xf numFmtId="0" fontId="11" fillId="10" borderId="86" xfId="0" applyFont="1" applyFill="1" applyBorder="1" applyAlignment="1">
      <alignment horizontal="center" vertical="center" wrapText="1"/>
    </xf>
    <xf numFmtId="0" fontId="11" fillId="10" borderId="87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top" wrapText="1"/>
    </xf>
    <xf numFmtId="0" fontId="4" fillId="3" borderId="46" xfId="0" applyFont="1" applyFill="1" applyBorder="1" applyAlignment="1">
      <alignment horizontal="center" vertical="top" wrapText="1"/>
    </xf>
    <xf numFmtId="0" fontId="0" fillId="3" borderId="46" xfId="0" applyFill="1" applyBorder="1" applyAlignment="1">
      <alignment/>
    </xf>
    <xf numFmtId="0" fontId="0" fillId="3" borderId="68" xfId="0" applyFill="1" applyBorder="1" applyAlignment="1">
      <alignment/>
    </xf>
    <xf numFmtId="0" fontId="12" fillId="40" borderId="88" xfId="0" applyFont="1" applyFill="1" applyBorder="1" applyAlignment="1">
      <alignment horizontal="center" vertical="center"/>
    </xf>
    <xf numFmtId="0" fontId="12" fillId="40" borderId="55" xfId="0" applyFont="1" applyFill="1" applyBorder="1" applyAlignment="1">
      <alignment horizontal="center" vertical="center"/>
    </xf>
    <xf numFmtId="0" fontId="7" fillId="40" borderId="88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10" fillId="41" borderId="88" xfId="0" applyFont="1" applyFill="1" applyBorder="1" applyAlignment="1">
      <alignment horizontal="center" vertical="center"/>
    </xf>
    <xf numFmtId="0" fontId="5" fillId="16" borderId="55" xfId="0" applyFont="1" applyFill="1" applyBorder="1" applyAlignment="1">
      <alignment horizontal="center" vertical="center"/>
    </xf>
    <xf numFmtId="0" fontId="5" fillId="16" borderId="56" xfId="0" applyFont="1" applyFill="1" applyBorder="1" applyAlignment="1">
      <alignment horizontal="center" vertical="center"/>
    </xf>
    <xf numFmtId="0" fontId="10" fillId="19" borderId="88" xfId="0" applyFont="1" applyFill="1" applyBorder="1" applyAlignment="1">
      <alignment horizontal="center" vertical="center" wrapText="1"/>
    </xf>
    <xf numFmtId="0" fontId="5" fillId="19" borderId="55" xfId="0" applyFont="1" applyFill="1" applyBorder="1" applyAlignment="1">
      <alignment horizontal="center" vertical="center" wrapText="1"/>
    </xf>
    <xf numFmtId="0" fontId="5" fillId="19" borderId="56" xfId="0" applyFont="1" applyFill="1" applyBorder="1" applyAlignment="1">
      <alignment horizontal="center" vertical="center" wrapText="1"/>
    </xf>
    <xf numFmtId="0" fontId="10" fillId="17" borderId="88" xfId="0" applyFont="1" applyFill="1" applyBorder="1" applyAlignment="1">
      <alignment horizontal="center" vertical="center" wrapText="1"/>
    </xf>
    <xf numFmtId="0" fontId="5" fillId="17" borderId="55" xfId="0" applyFont="1" applyFill="1" applyBorder="1" applyAlignment="1">
      <alignment horizontal="center" vertical="center" wrapText="1"/>
    </xf>
    <xf numFmtId="0" fontId="5" fillId="17" borderId="56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10" fillId="9" borderId="88" xfId="0" applyFont="1" applyFill="1" applyBorder="1" applyAlignment="1">
      <alignment horizontal="center" vertical="center" wrapText="1"/>
    </xf>
    <xf numFmtId="0" fontId="11" fillId="9" borderId="55" xfId="0" applyFont="1" applyFill="1" applyBorder="1" applyAlignment="1">
      <alignment horizontal="center" vertical="center" wrapText="1"/>
    </xf>
    <xf numFmtId="0" fontId="11" fillId="9" borderId="56" xfId="0" applyFont="1" applyFill="1" applyBorder="1" applyAlignment="1">
      <alignment horizontal="center" vertical="center" wrapText="1"/>
    </xf>
    <xf numFmtId="0" fontId="10" fillId="3" borderId="88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10" fillId="9" borderId="88" xfId="0" applyFont="1" applyFill="1" applyBorder="1" applyAlignment="1">
      <alignment horizontal="center" vertical="top" wrapText="1"/>
    </xf>
    <xf numFmtId="0" fontId="11" fillId="9" borderId="55" xfId="0" applyFont="1" applyFill="1" applyBorder="1" applyAlignment="1">
      <alignment horizontal="center" vertical="top" wrapText="1"/>
    </xf>
    <xf numFmtId="0" fontId="11" fillId="9" borderId="56" xfId="0" applyFont="1" applyFill="1" applyBorder="1" applyAlignment="1">
      <alignment horizontal="center" vertical="top" wrapText="1"/>
    </xf>
    <xf numFmtId="0" fontId="10" fillId="3" borderId="54" xfId="0" applyFont="1" applyFill="1" applyBorder="1" applyAlignment="1">
      <alignment horizontal="center" vertical="top" wrapText="1"/>
    </xf>
    <xf numFmtId="0" fontId="11" fillId="3" borderId="73" xfId="0" applyFont="1" applyFill="1" applyBorder="1" applyAlignment="1">
      <alignment horizontal="center" vertical="top" wrapText="1"/>
    </xf>
    <xf numFmtId="0" fontId="9" fillId="9" borderId="76" xfId="0" applyFont="1" applyFill="1" applyBorder="1" applyAlignment="1">
      <alignment horizontal="center" vertical="top" wrapText="1"/>
    </xf>
    <xf numFmtId="0" fontId="9" fillId="9" borderId="72" xfId="0" applyFont="1" applyFill="1" applyBorder="1" applyAlignment="1">
      <alignment horizontal="center" vertical="top" wrapText="1"/>
    </xf>
    <xf numFmtId="0" fontId="10" fillId="15" borderId="89" xfId="0" applyFont="1" applyFill="1" applyBorder="1" applyAlignment="1">
      <alignment horizontal="center" vertical="center"/>
    </xf>
    <xf numFmtId="0" fontId="5" fillId="15" borderId="90" xfId="0" applyFont="1" applyFill="1" applyBorder="1" applyAlignment="1">
      <alignment horizontal="center" vertical="center"/>
    </xf>
    <xf numFmtId="0" fontId="5" fillId="15" borderId="9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9" fillId="11" borderId="64" xfId="0" applyFont="1" applyFill="1" applyBorder="1" applyAlignment="1">
      <alignment horizontal="center" vertical="top" wrapText="1"/>
    </xf>
    <xf numFmtId="0" fontId="9" fillId="11" borderId="62" xfId="0" applyFont="1" applyFill="1" applyBorder="1" applyAlignment="1">
      <alignment horizontal="center" vertical="top" wrapText="1"/>
    </xf>
    <xf numFmtId="0" fontId="9" fillId="11" borderId="61" xfId="0" applyFont="1" applyFill="1" applyBorder="1" applyAlignment="1">
      <alignment horizontal="center" vertical="top" wrapText="1"/>
    </xf>
    <xf numFmtId="0" fontId="9" fillId="11" borderId="75" xfId="0" applyFont="1" applyFill="1" applyBorder="1" applyAlignment="1">
      <alignment horizontal="center" vertical="top" wrapText="1"/>
    </xf>
    <xf numFmtId="0" fontId="9" fillId="11" borderId="76" xfId="0" applyFont="1" applyFill="1" applyBorder="1" applyAlignment="1">
      <alignment horizontal="center" vertical="top" wrapText="1"/>
    </xf>
    <xf numFmtId="0" fontId="9" fillId="11" borderId="72" xfId="0" applyFont="1" applyFill="1" applyBorder="1" applyAlignment="1">
      <alignment horizontal="center" vertical="top" wrapText="1"/>
    </xf>
    <xf numFmtId="0" fontId="10" fillId="5" borderId="54" xfId="0" applyFont="1" applyFill="1" applyBorder="1" applyAlignment="1">
      <alignment horizontal="center" vertical="center" wrapText="1"/>
    </xf>
    <xf numFmtId="0" fontId="11" fillId="5" borderId="53" xfId="0" applyFont="1" applyFill="1" applyBorder="1" applyAlignment="1">
      <alignment horizontal="center" vertical="center" wrapText="1"/>
    </xf>
    <xf numFmtId="0" fontId="11" fillId="5" borderId="73" xfId="0" applyFont="1" applyFill="1" applyBorder="1" applyAlignment="1">
      <alignment horizontal="center" vertical="center" wrapText="1"/>
    </xf>
    <xf numFmtId="0" fontId="11" fillId="5" borderId="85" xfId="0" applyFont="1" applyFill="1" applyBorder="1" applyAlignment="1">
      <alignment horizontal="center" vertical="center" wrapText="1"/>
    </xf>
    <xf numFmtId="0" fontId="11" fillId="5" borderId="86" xfId="0" applyFont="1" applyFill="1" applyBorder="1" applyAlignment="1">
      <alignment horizontal="center" vertical="center" wrapText="1"/>
    </xf>
    <xf numFmtId="0" fontId="11" fillId="5" borderId="87" xfId="0" applyFont="1" applyFill="1" applyBorder="1" applyAlignment="1">
      <alignment horizontal="center" vertical="center" wrapText="1"/>
    </xf>
    <xf numFmtId="0" fontId="10" fillId="11" borderId="54" xfId="0" applyFont="1" applyFill="1" applyBorder="1" applyAlignment="1">
      <alignment horizontal="center" vertical="top" wrapText="1"/>
    </xf>
    <xf numFmtId="0" fontId="11" fillId="11" borderId="53" xfId="0" applyFont="1" applyFill="1" applyBorder="1" applyAlignment="1">
      <alignment horizontal="center" vertical="top" wrapText="1"/>
    </xf>
    <xf numFmtId="0" fontId="11" fillId="11" borderId="73" xfId="0" applyFont="1" applyFill="1" applyBorder="1" applyAlignment="1">
      <alignment horizontal="center" vertical="top" wrapText="1"/>
    </xf>
    <xf numFmtId="0" fontId="11" fillId="11" borderId="18" xfId="0" applyFont="1" applyFill="1" applyBorder="1" applyAlignment="1">
      <alignment horizontal="center" vertical="top" wrapText="1"/>
    </xf>
    <xf numFmtId="0" fontId="11" fillId="11" borderId="0" xfId="0" applyFont="1" applyFill="1" applyAlignment="1">
      <alignment horizontal="center" vertical="top" wrapText="1"/>
    </xf>
    <xf numFmtId="0" fontId="11" fillId="11" borderId="47" xfId="0" applyFont="1" applyFill="1" applyBorder="1" applyAlignment="1">
      <alignment horizontal="center" vertical="top" wrapText="1"/>
    </xf>
    <xf numFmtId="0" fontId="10" fillId="40" borderId="92" xfId="0" applyFont="1" applyFill="1" applyBorder="1" applyAlignment="1">
      <alignment horizontal="center" vertical="center" wrapText="1"/>
    </xf>
    <xf numFmtId="0" fontId="11" fillId="4" borderId="93" xfId="0" applyFont="1" applyFill="1" applyBorder="1" applyAlignment="1">
      <alignment horizontal="center" vertical="center" wrapText="1"/>
    </xf>
    <xf numFmtId="0" fontId="11" fillId="4" borderId="86" xfId="0" applyFont="1" applyFill="1" applyBorder="1" applyAlignment="1">
      <alignment horizontal="center" vertical="center" wrapText="1"/>
    </xf>
    <xf numFmtId="0" fontId="11" fillId="4" borderId="87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11" fillId="10" borderId="47" xfId="0" applyFont="1" applyFill="1" applyBorder="1" applyAlignment="1">
      <alignment horizontal="center" vertical="center" wrapText="1"/>
    </xf>
    <xf numFmtId="0" fontId="10" fillId="40" borderId="88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 wrapText="1"/>
    </xf>
    <xf numFmtId="0" fontId="11" fillId="10" borderId="94" xfId="0" applyFont="1" applyFill="1" applyBorder="1" applyAlignment="1">
      <alignment horizontal="center" vertical="center" wrapText="1"/>
    </xf>
    <xf numFmtId="0" fontId="11" fillId="10" borderId="81" xfId="0" applyFont="1" applyFill="1" applyBorder="1" applyAlignment="1">
      <alignment horizontal="center" vertical="center" wrapText="1"/>
    </xf>
    <xf numFmtId="0" fontId="11" fillId="10" borderId="82" xfId="0" applyFont="1" applyFill="1" applyBorder="1" applyAlignment="1">
      <alignment horizontal="center" vertical="center" wrapText="1"/>
    </xf>
    <xf numFmtId="0" fontId="11" fillId="10" borderId="95" xfId="0" applyFont="1" applyFill="1" applyBorder="1" applyAlignment="1">
      <alignment horizontal="center" vertical="center" wrapText="1"/>
    </xf>
    <xf numFmtId="0" fontId="9" fillId="39" borderId="96" xfId="0" applyFont="1" applyFill="1" applyBorder="1" applyAlignment="1">
      <alignment horizontal="center" vertical="top" wrapText="1"/>
    </xf>
    <xf numFmtId="0" fontId="9" fillId="40" borderId="78" xfId="0" applyFont="1" applyFill="1" applyBorder="1" applyAlignment="1">
      <alignment horizontal="center" vertical="top" wrapText="1"/>
    </xf>
    <xf numFmtId="0" fontId="9" fillId="40" borderId="96" xfId="0" applyFont="1" applyFill="1" applyBorder="1" applyAlignment="1">
      <alignment horizontal="center" vertical="top" wrapText="1"/>
    </xf>
    <xf numFmtId="0" fontId="4" fillId="40" borderId="80" xfId="0" applyFont="1" applyFill="1" applyBorder="1" applyAlignment="1">
      <alignment horizontal="center" vertical="top" wrapText="1"/>
    </xf>
    <xf numFmtId="0" fontId="4" fillId="40" borderId="28" xfId="0" applyFont="1" applyFill="1" applyBorder="1" applyAlignment="1">
      <alignment horizontal="center" vertical="top" wrapText="1"/>
    </xf>
    <xf numFmtId="0" fontId="9" fillId="13" borderId="97" xfId="0" applyFont="1" applyFill="1" applyBorder="1" applyAlignment="1">
      <alignment horizontal="center" vertical="top" wrapText="1"/>
    </xf>
    <xf numFmtId="0" fontId="9" fillId="13" borderId="42" xfId="0" applyFont="1" applyFill="1" applyBorder="1" applyAlignment="1">
      <alignment horizontal="center" vertical="top" wrapText="1"/>
    </xf>
    <xf numFmtId="0" fontId="9" fillId="13" borderId="25" xfId="0" applyFont="1" applyFill="1" applyBorder="1" applyAlignment="1">
      <alignment horizontal="center" vertical="top" wrapText="1"/>
    </xf>
    <xf numFmtId="0" fontId="9" fillId="13" borderId="17" xfId="0" applyFont="1" applyFill="1" applyBorder="1" applyAlignment="1">
      <alignment horizontal="center" vertical="top" wrapText="1"/>
    </xf>
    <xf numFmtId="0" fontId="10" fillId="34" borderId="38" xfId="0" applyFont="1" applyFill="1" applyBorder="1" applyAlignment="1">
      <alignment horizontal="center" vertical="top" wrapText="1"/>
    </xf>
    <xf numFmtId="0" fontId="10" fillId="34" borderId="65" xfId="0" applyFont="1" applyFill="1" applyBorder="1" applyAlignment="1">
      <alignment horizontal="center" vertical="top" wrapText="1"/>
    </xf>
    <xf numFmtId="0" fontId="10" fillId="11" borderId="54" xfId="0" applyFont="1" applyFill="1" applyBorder="1" applyAlignment="1">
      <alignment horizontal="center" vertical="center" wrapText="1"/>
    </xf>
    <xf numFmtId="0" fontId="11" fillId="11" borderId="53" xfId="0" applyFont="1" applyFill="1" applyBorder="1" applyAlignment="1">
      <alignment horizontal="center" vertical="center" wrapText="1"/>
    </xf>
    <xf numFmtId="0" fontId="11" fillId="11" borderId="73" xfId="0" applyFont="1" applyFill="1" applyBorder="1" applyAlignment="1">
      <alignment horizontal="center" vertical="center" wrapText="1"/>
    </xf>
    <xf numFmtId="0" fontId="11" fillId="11" borderId="85" xfId="0" applyFont="1" applyFill="1" applyBorder="1" applyAlignment="1">
      <alignment horizontal="center" vertical="center" wrapText="1"/>
    </xf>
    <xf numFmtId="0" fontId="11" fillId="11" borderId="86" xfId="0" applyFont="1" applyFill="1" applyBorder="1" applyAlignment="1">
      <alignment horizontal="center" vertical="center" wrapText="1"/>
    </xf>
    <xf numFmtId="0" fontId="11" fillId="11" borderId="87" xfId="0" applyFont="1" applyFill="1" applyBorder="1" applyAlignment="1">
      <alignment horizontal="center" vertical="center" wrapText="1"/>
    </xf>
    <xf numFmtId="0" fontId="11" fillId="10" borderId="83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top" wrapText="1"/>
    </xf>
    <xf numFmtId="0" fontId="10" fillId="37" borderId="38" xfId="0" applyFont="1" applyFill="1" applyBorder="1" applyAlignment="1">
      <alignment horizontal="center" vertical="top" wrapText="1"/>
    </xf>
    <xf numFmtId="0" fontId="10" fillId="37" borderId="65" xfId="0" applyFont="1" applyFill="1" applyBorder="1" applyAlignment="1">
      <alignment horizontal="center" vertical="top" wrapText="1"/>
    </xf>
    <xf numFmtId="0" fontId="10" fillId="13" borderId="54" xfId="0" applyFont="1" applyFill="1" applyBorder="1" applyAlignment="1">
      <alignment horizontal="center" vertical="center" wrapText="1"/>
    </xf>
    <xf numFmtId="0" fontId="11" fillId="13" borderId="53" xfId="0" applyFont="1" applyFill="1" applyBorder="1" applyAlignment="1">
      <alignment horizontal="center" vertical="center" wrapText="1"/>
    </xf>
    <xf numFmtId="0" fontId="11" fillId="13" borderId="73" xfId="0" applyFont="1" applyFill="1" applyBorder="1" applyAlignment="1">
      <alignment horizontal="center" vertical="center" wrapText="1"/>
    </xf>
    <xf numFmtId="0" fontId="11" fillId="13" borderId="85" xfId="0" applyFont="1" applyFill="1" applyBorder="1" applyAlignment="1">
      <alignment horizontal="center" vertical="center" wrapText="1"/>
    </xf>
    <xf numFmtId="0" fontId="11" fillId="13" borderId="86" xfId="0" applyFont="1" applyFill="1" applyBorder="1" applyAlignment="1">
      <alignment horizontal="center" vertical="center" wrapText="1"/>
    </xf>
    <xf numFmtId="0" fontId="11" fillId="13" borderId="87" xfId="0" applyFont="1" applyFill="1" applyBorder="1" applyAlignment="1">
      <alignment horizontal="center" vertical="center" wrapText="1"/>
    </xf>
    <xf numFmtId="0" fontId="9" fillId="5" borderId="80" xfId="0" applyFont="1" applyFill="1" applyBorder="1" applyAlignment="1">
      <alignment horizontal="center" vertical="top" wrapText="1"/>
    </xf>
    <xf numFmtId="0" fontId="9" fillId="5" borderId="28" xfId="0" applyFont="1" applyFill="1" applyBorder="1" applyAlignment="1">
      <alignment horizontal="center" vertical="top" wrapText="1"/>
    </xf>
    <xf numFmtId="0" fontId="9" fillId="5" borderId="61" xfId="0" applyFont="1" applyFill="1" applyBorder="1" applyAlignment="1">
      <alignment horizontal="center" vertical="top" wrapText="1"/>
    </xf>
    <xf numFmtId="0" fontId="9" fillId="5" borderId="26" xfId="0" applyFont="1" applyFill="1" applyBorder="1" applyAlignment="1">
      <alignment horizontal="center" vertical="top" wrapText="1"/>
    </xf>
    <xf numFmtId="0" fontId="9" fillId="5" borderId="72" xfId="0" applyFont="1" applyFill="1" applyBorder="1" applyAlignment="1">
      <alignment horizontal="center" vertical="top" wrapText="1"/>
    </xf>
    <xf numFmtId="0" fontId="9" fillId="5" borderId="17" xfId="0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DL18"/>
  <sheetViews>
    <sheetView tabSelected="1" zoomScale="60" zoomScaleNormal="60" zoomScalePageLayoutView="0" workbookViewId="0" topLeftCell="A1">
      <pane xSplit="2" ySplit="9" topLeftCell="H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26" sqref="J26"/>
    </sheetView>
  </sheetViews>
  <sheetFormatPr defaultColWidth="9.140625" defaultRowHeight="15"/>
  <cols>
    <col min="1" max="1" width="5.57421875" style="0" customWidth="1"/>
    <col min="2" max="2" width="67.8515625" style="0" customWidth="1"/>
    <col min="3" max="3" width="23.7109375" style="0" customWidth="1"/>
    <col min="4" max="4" width="28.421875" style="0" customWidth="1"/>
    <col min="5" max="5" width="19.28125" style="0" customWidth="1"/>
    <col min="6" max="6" width="22.421875" style="0" customWidth="1"/>
    <col min="7" max="7" width="9.28125" style="0" customWidth="1"/>
    <col min="8" max="8" width="11.00390625" style="0" customWidth="1"/>
    <col min="9" max="9" width="10.7109375" style="0" customWidth="1"/>
    <col min="10" max="10" width="11.421875" style="0" customWidth="1"/>
    <col min="11" max="11" width="10.8515625" style="0" customWidth="1"/>
    <col min="12" max="13" width="10.7109375" style="0" customWidth="1"/>
    <col min="14" max="14" width="9.7109375" style="0" customWidth="1"/>
    <col min="16" max="16" width="11.140625" style="0" customWidth="1"/>
    <col min="17" max="17" width="10.57421875" style="0" customWidth="1"/>
    <col min="18" max="18" width="10.28125" style="0" customWidth="1"/>
    <col min="19" max="19" width="14.00390625" style="0" customWidth="1"/>
    <col min="20" max="20" width="13.8515625" style="0" customWidth="1"/>
    <col min="21" max="21" width="13.140625" style="0" customWidth="1"/>
    <col min="22" max="22" width="9.421875" style="0" customWidth="1"/>
    <col min="23" max="23" width="12.57421875" style="0" customWidth="1"/>
    <col min="24" max="24" width="10.140625" style="0" customWidth="1"/>
    <col min="25" max="25" width="11.57421875" style="0" customWidth="1"/>
    <col min="26" max="26" width="10.421875" style="0" customWidth="1"/>
    <col min="27" max="27" width="10.28125" style="0" customWidth="1"/>
    <col min="28" max="28" width="9.8515625" style="0" customWidth="1"/>
    <col min="29" max="29" width="10.00390625" style="0" customWidth="1"/>
    <col min="32" max="32" width="10.421875" style="0" customWidth="1"/>
    <col min="35" max="35" width="9.421875" style="0" customWidth="1"/>
    <col min="36" max="36" width="9.8515625" style="0" customWidth="1"/>
    <col min="37" max="37" width="10.28125" style="0" customWidth="1"/>
    <col min="39" max="40" width="9.421875" style="0" customWidth="1"/>
    <col min="41" max="41" width="9.7109375" style="0" customWidth="1"/>
    <col min="42" max="42" width="10.140625" style="0" customWidth="1"/>
    <col min="43" max="43" width="9.8515625" style="0" customWidth="1"/>
    <col min="44" max="44" width="10.140625" style="0" customWidth="1"/>
    <col min="45" max="45" width="10.28125" style="0" customWidth="1"/>
    <col min="46" max="46" width="10.00390625" style="0" customWidth="1"/>
    <col min="47" max="47" width="10.421875" style="0" customWidth="1"/>
    <col min="48" max="48" width="9.8515625" style="0" customWidth="1"/>
    <col min="49" max="50" width="10.00390625" style="0" customWidth="1"/>
    <col min="51" max="51" width="9.421875" style="0" customWidth="1"/>
    <col min="52" max="52" width="11.7109375" style="0" customWidth="1"/>
    <col min="53" max="53" width="10.28125" style="0" customWidth="1"/>
    <col min="54" max="54" width="10.00390625" style="0" customWidth="1"/>
    <col min="55" max="55" width="11.00390625" style="0" customWidth="1"/>
    <col min="57" max="57" width="10.421875" style="0" customWidth="1"/>
    <col min="59" max="60" width="10.28125" style="0" customWidth="1"/>
    <col min="61" max="61" width="11.28125" style="0" customWidth="1"/>
    <col min="62" max="62" width="10.7109375" style="0" customWidth="1"/>
    <col min="63" max="63" width="10.28125" style="0" customWidth="1"/>
    <col min="64" max="64" width="10.421875" style="0" customWidth="1"/>
    <col min="65" max="65" width="10.00390625" style="0" customWidth="1"/>
    <col min="67" max="67" width="10.140625" style="0" customWidth="1"/>
    <col min="68" max="69" width="10.8515625" style="0" customWidth="1"/>
    <col min="70" max="70" width="10.57421875" style="0" customWidth="1"/>
    <col min="71" max="72" width="10.28125" style="0" bestFit="1" customWidth="1"/>
    <col min="73" max="73" width="11.140625" style="0" customWidth="1"/>
    <col min="74" max="74" width="10.28125" style="0" bestFit="1" customWidth="1"/>
    <col min="75" max="75" width="10.140625" style="0" customWidth="1"/>
    <col min="76" max="76" width="13.00390625" style="0" customWidth="1"/>
    <col min="77" max="77" width="12.7109375" style="0" customWidth="1"/>
    <col min="78" max="78" width="13.28125" style="0" customWidth="1"/>
    <col min="79" max="79" width="9.421875" style="0" customWidth="1"/>
    <col min="80" max="80" width="9.7109375" style="0" customWidth="1"/>
    <col min="81" max="81" width="11.421875" style="0" customWidth="1"/>
    <col min="82" max="82" width="12.140625" style="0" customWidth="1"/>
    <col min="83" max="83" width="11.28125" style="0" customWidth="1"/>
    <col min="84" max="84" width="12.00390625" style="0" customWidth="1"/>
    <col min="85" max="85" width="10.140625" style="0" customWidth="1"/>
    <col min="86" max="87" width="9.7109375" style="0" customWidth="1"/>
    <col min="89" max="89" width="9.421875" style="0" customWidth="1"/>
    <col min="90" max="90" width="9.8515625" style="0" customWidth="1"/>
    <col min="91" max="91" width="11.421875" style="0" customWidth="1"/>
    <col min="92" max="92" width="14.57421875" style="0" customWidth="1"/>
    <col min="93" max="93" width="11.421875" style="0" customWidth="1"/>
    <col min="94" max="94" width="13.140625" style="0" customWidth="1"/>
    <col min="95" max="95" width="11.57421875" style="0" customWidth="1"/>
    <col min="96" max="96" width="12.8515625" style="0" customWidth="1"/>
    <col min="97" max="97" width="9.8515625" style="0" customWidth="1"/>
    <col min="98" max="98" width="11.28125" style="0" customWidth="1"/>
    <col min="99" max="99" width="13.8515625" style="0" customWidth="1"/>
    <col min="100" max="100" width="17.7109375" style="0" customWidth="1"/>
    <col min="101" max="101" width="14.140625" style="0" customWidth="1"/>
    <col min="102" max="102" width="11.28125" style="0" customWidth="1"/>
    <col min="103" max="103" width="11.00390625" style="0" customWidth="1"/>
    <col min="104" max="104" width="9.7109375" style="0" customWidth="1"/>
    <col min="105" max="105" width="10.00390625" style="0" customWidth="1"/>
    <col min="106" max="106" width="9.8515625" style="0" customWidth="1"/>
    <col min="108" max="108" width="10.28125" style="0" customWidth="1"/>
    <col min="109" max="109" width="10.00390625" style="0" customWidth="1"/>
    <col min="110" max="110" width="9.8515625" style="0" customWidth="1"/>
    <col min="111" max="111" width="10.28125" style="0" customWidth="1"/>
    <col min="113" max="113" width="10.140625" style="0" customWidth="1"/>
    <col min="114" max="114" width="9.7109375" style="0" customWidth="1"/>
    <col min="115" max="115" width="11.57421875" style="0" customWidth="1"/>
    <col min="116" max="116" width="12.7109375" style="0" customWidth="1"/>
  </cols>
  <sheetData>
    <row r="1" spans="1:116" s="132" customFormat="1" ht="27" thickBot="1">
      <c r="A1" s="129" t="s">
        <v>166</v>
      </c>
      <c r="B1" s="133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1"/>
    </row>
    <row r="2" spans="1:116" ht="36" customHeight="1" thickBot="1">
      <c r="A2" s="187" t="s">
        <v>0</v>
      </c>
      <c r="B2" s="190" t="s">
        <v>141</v>
      </c>
      <c r="C2" s="280" t="s">
        <v>120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2"/>
      <c r="Z2" s="256" t="s">
        <v>126</v>
      </c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8"/>
      <c r="CD2" s="259" t="s">
        <v>121</v>
      </c>
      <c r="CE2" s="260"/>
      <c r="CF2" s="260"/>
      <c r="CG2" s="260"/>
      <c r="CH2" s="260"/>
      <c r="CI2" s="260"/>
      <c r="CJ2" s="260"/>
      <c r="CK2" s="260"/>
      <c r="CL2" s="260"/>
      <c r="CM2" s="261"/>
      <c r="CN2" s="262" t="s">
        <v>122</v>
      </c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4"/>
      <c r="DL2" s="265" t="s">
        <v>49</v>
      </c>
    </row>
    <row r="3" spans="1:116" ht="48.75" customHeight="1" thickBot="1">
      <c r="A3" s="188"/>
      <c r="B3" s="191"/>
      <c r="C3" s="267" t="s">
        <v>157</v>
      </c>
      <c r="D3" s="268"/>
      <c r="E3" s="268"/>
      <c r="F3" s="268"/>
      <c r="G3" s="269"/>
      <c r="H3" s="270" t="s">
        <v>73</v>
      </c>
      <c r="I3" s="271"/>
      <c r="J3" s="271"/>
      <c r="K3" s="271"/>
      <c r="L3" s="271"/>
      <c r="M3" s="271"/>
      <c r="N3" s="271"/>
      <c r="O3" s="271"/>
      <c r="P3" s="271"/>
      <c r="Q3" s="271"/>
      <c r="R3" s="272"/>
      <c r="S3" s="273" t="s">
        <v>74</v>
      </c>
      <c r="T3" s="274"/>
      <c r="U3" s="274"/>
      <c r="V3" s="275"/>
      <c r="W3" s="276" t="s">
        <v>75</v>
      </c>
      <c r="X3" s="277"/>
      <c r="Y3" s="179" t="s">
        <v>34</v>
      </c>
      <c r="Z3" s="241" t="s">
        <v>50</v>
      </c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3"/>
      <c r="AO3" s="310" t="s">
        <v>127</v>
      </c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2"/>
      <c r="BC3" s="241" t="s">
        <v>53</v>
      </c>
      <c r="BD3" s="242"/>
      <c r="BE3" s="242"/>
      <c r="BF3" s="242"/>
      <c r="BG3" s="242"/>
      <c r="BH3" s="243"/>
      <c r="BI3" s="222" t="s">
        <v>170</v>
      </c>
      <c r="BJ3" s="223"/>
      <c r="BK3" s="224"/>
      <c r="BL3" s="241" t="s">
        <v>169</v>
      </c>
      <c r="BM3" s="242"/>
      <c r="BN3" s="242"/>
      <c r="BO3" s="242"/>
      <c r="BP3" s="242"/>
      <c r="BQ3" s="242"/>
      <c r="BR3" s="242"/>
      <c r="BS3" s="313"/>
      <c r="BT3" s="303" t="s">
        <v>168</v>
      </c>
      <c r="BU3" s="223"/>
      <c r="BV3" s="223"/>
      <c r="BW3" s="224"/>
      <c r="BX3" s="241" t="s">
        <v>167</v>
      </c>
      <c r="BY3" s="242"/>
      <c r="BZ3" s="242"/>
      <c r="CA3" s="242"/>
      <c r="CB3" s="243"/>
      <c r="CC3" s="335" t="s">
        <v>41</v>
      </c>
      <c r="CD3" s="338" t="s">
        <v>128</v>
      </c>
      <c r="CE3" s="339"/>
      <c r="CF3" s="339"/>
      <c r="CG3" s="339"/>
      <c r="CH3" s="339"/>
      <c r="CI3" s="340"/>
      <c r="CJ3" s="193" t="s">
        <v>129</v>
      </c>
      <c r="CK3" s="194"/>
      <c r="CL3" s="195"/>
      <c r="CM3" s="179" t="s">
        <v>42</v>
      </c>
      <c r="CN3" s="328" t="s">
        <v>140</v>
      </c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30"/>
      <c r="DB3" s="291" t="s">
        <v>62</v>
      </c>
      <c r="DC3" s="292"/>
      <c r="DD3" s="292"/>
      <c r="DE3" s="292"/>
      <c r="DF3" s="292"/>
      <c r="DG3" s="293"/>
      <c r="DH3" s="297" t="s">
        <v>130</v>
      </c>
      <c r="DI3" s="298"/>
      <c r="DJ3" s="299"/>
      <c r="DK3" s="283" t="s">
        <v>43</v>
      </c>
      <c r="DL3" s="266"/>
    </row>
    <row r="4" spans="1:116" ht="31.5" customHeight="1" thickBot="1">
      <c r="A4" s="188"/>
      <c r="B4" s="191"/>
      <c r="C4" s="237" t="s">
        <v>45</v>
      </c>
      <c r="D4" s="238"/>
      <c r="E4" s="144" t="s">
        <v>147</v>
      </c>
      <c r="F4" s="278" t="s">
        <v>27</v>
      </c>
      <c r="G4" s="151" t="s">
        <v>65</v>
      </c>
      <c r="H4" s="247" t="s">
        <v>76</v>
      </c>
      <c r="I4" s="134" t="s">
        <v>77</v>
      </c>
      <c r="J4" s="134" t="s">
        <v>78</v>
      </c>
      <c r="K4" s="134" t="s">
        <v>71</v>
      </c>
      <c r="L4" s="134" t="s">
        <v>79</v>
      </c>
      <c r="M4" s="134" t="s">
        <v>80</v>
      </c>
      <c r="N4" s="134" t="s">
        <v>81</v>
      </c>
      <c r="O4" s="134" t="s">
        <v>46</v>
      </c>
      <c r="P4" s="134" t="s">
        <v>82</v>
      </c>
      <c r="Q4" s="134" t="s">
        <v>83</v>
      </c>
      <c r="R4" s="151" t="s">
        <v>66</v>
      </c>
      <c r="S4" s="181" t="s">
        <v>8</v>
      </c>
      <c r="T4" s="229" t="s">
        <v>67</v>
      </c>
      <c r="U4" s="232" t="s">
        <v>84</v>
      </c>
      <c r="V4" s="151" t="s">
        <v>68</v>
      </c>
      <c r="W4" s="147" t="s">
        <v>44</v>
      </c>
      <c r="X4" s="151" t="s">
        <v>69</v>
      </c>
      <c r="Y4" s="180"/>
      <c r="Z4" s="307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9"/>
      <c r="AO4" s="251" t="s">
        <v>13</v>
      </c>
      <c r="AP4" s="252"/>
      <c r="AQ4" s="253" t="s">
        <v>14</v>
      </c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5"/>
      <c r="BC4" s="244"/>
      <c r="BD4" s="245"/>
      <c r="BE4" s="245"/>
      <c r="BF4" s="245"/>
      <c r="BG4" s="245"/>
      <c r="BH4" s="246"/>
      <c r="BI4" s="225"/>
      <c r="BJ4" s="226"/>
      <c r="BK4" s="227"/>
      <c r="BL4" s="314"/>
      <c r="BM4" s="315"/>
      <c r="BN4" s="315"/>
      <c r="BO4" s="315"/>
      <c r="BP4" s="315"/>
      <c r="BQ4" s="315"/>
      <c r="BR4" s="315"/>
      <c r="BS4" s="316"/>
      <c r="BT4" s="304"/>
      <c r="BU4" s="305"/>
      <c r="BV4" s="305"/>
      <c r="BW4" s="306"/>
      <c r="BX4" s="314"/>
      <c r="BY4" s="315"/>
      <c r="BZ4" s="315"/>
      <c r="CA4" s="315"/>
      <c r="CB4" s="334"/>
      <c r="CC4" s="336"/>
      <c r="CD4" s="341"/>
      <c r="CE4" s="342"/>
      <c r="CF4" s="342"/>
      <c r="CG4" s="342"/>
      <c r="CH4" s="342"/>
      <c r="CI4" s="343"/>
      <c r="CJ4" s="196"/>
      <c r="CK4" s="197"/>
      <c r="CL4" s="198"/>
      <c r="CM4" s="326"/>
      <c r="CN4" s="331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3"/>
      <c r="DB4" s="294"/>
      <c r="DC4" s="295"/>
      <c r="DD4" s="295"/>
      <c r="DE4" s="295"/>
      <c r="DF4" s="295"/>
      <c r="DG4" s="296"/>
      <c r="DH4" s="300"/>
      <c r="DI4" s="301"/>
      <c r="DJ4" s="302"/>
      <c r="DK4" s="284"/>
      <c r="DL4" s="266"/>
    </row>
    <row r="5" spans="1:116" ht="73.5" customHeight="1">
      <c r="A5" s="188"/>
      <c r="B5" s="191"/>
      <c r="C5" s="239" t="s">
        <v>7</v>
      </c>
      <c r="D5" s="185" t="s">
        <v>148</v>
      </c>
      <c r="E5" s="145"/>
      <c r="F5" s="279"/>
      <c r="G5" s="152"/>
      <c r="H5" s="248"/>
      <c r="I5" s="135" t="s">
        <v>1</v>
      </c>
      <c r="J5" s="135" t="s">
        <v>2</v>
      </c>
      <c r="K5" s="135" t="s">
        <v>3</v>
      </c>
      <c r="L5" s="135"/>
      <c r="M5" s="135"/>
      <c r="N5" s="135"/>
      <c r="O5" s="135"/>
      <c r="P5" s="135"/>
      <c r="Q5" s="135" t="s">
        <v>4</v>
      </c>
      <c r="R5" s="152"/>
      <c r="S5" s="182"/>
      <c r="T5" s="230"/>
      <c r="U5" s="233"/>
      <c r="V5" s="152"/>
      <c r="W5" s="148"/>
      <c r="X5" s="152"/>
      <c r="Y5" s="180"/>
      <c r="Z5" s="228" t="s">
        <v>26</v>
      </c>
      <c r="AA5" s="214" t="s">
        <v>25</v>
      </c>
      <c r="AB5" s="214" t="s">
        <v>85</v>
      </c>
      <c r="AC5" s="214" t="s">
        <v>48</v>
      </c>
      <c r="AD5" s="214" t="s">
        <v>86</v>
      </c>
      <c r="AE5" s="214" t="s">
        <v>87</v>
      </c>
      <c r="AF5" s="214" t="s">
        <v>88</v>
      </c>
      <c r="AG5" s="214" t="s">
        <v>89</v>
      </c>
      <c r="AH5" s="214" t="s">
        <v>90</v>
      </c>
      <c r="AI5" s="214" t="s">
        <v>91</v>
      </c>
      <c r="AJ5" s="214" t="s">
        <v>35</v>
      </c>
      <c r="AK5" s="214" t="s">
        <v>36</v>
      </c>
      <c r="AL5" s="214" t="s">
        <v>92</v>
      </c>
      <c r="AM5" s="215" t="s">
        <v>37</v>
      </c>
      <c r="AN5" s="151" t="s">
        <v>51</v>
      </c>
      <c r="AO5" s="218" t="s">
        <v>93</v>
      </c>
      <c r="AP5" s="220" t="s">
        <v>70</v>
      </c>
      <c r="AQ5" s="320" t="s">
        <v>15</v>
      </c>
      <c r="AR5" s="138" t="s">
        <v>94</v>
      </c>
      <c r="AS5" s="138" t="s">
        <v>95</v>
      </c>
      <c r="AT5" s="138" t="s">
        <v>28</v>
      </c>
      <c r="AU5" s="138" t="s">
        <v>29</v>
      </c>
      <c r="AV5" s="138" t="s">
        <v>30</v>
      </c>
      <c r="AW5" s="138" t="s">
        <v>31</v>
      </c>
      <c r="AX5" s="138" t="s">
        <v>96</v>
      </c>
      <c r="AY5" s="138" t="s">
        <v>97</v>
      </c>
      <c r="AZ5" s="138" t="s">
        <v>165</v>
      </c>
      <c r="BA5" s="163" t="s">
        <v>131</v>
      </c>
      <c r="BB5" s="165" t="s">
        <v>52</v>
      </c>
      <c r="BC5" s="140" t="s">
        <v>98</v>
      </c>
      <c r="BD5" s="162" t="s">
        <v>99</v>
      </c>
      <c r="BE5" s="162" t="s">
        <v>100</v>
      </c>
      <c r="BF5" s="162" t="s">
        <v>132</v>
      </c>
      <c r="BG5" s="212" t="s">
        <v>38</v>
      </c>
      <c r="BH5" s="165" t="s">
        <v>54</v>
      </c>
      <c r="BI5" s="318" t="s">
        <v>133</v>
      </c>
      <c r="BJ5" s="319" t="s">
        <v>134</v>
      </c>
      <c r="BK5" s="165" t="s">
        <v>55</v>
      </c>
      <c r="BL5" s="209" t="s">
        <v>39</v>
      </c>
      <c r="BM5" s="160" t="s">
        <v>101</v>
      </c>
      <c r="BN5" s="160" t="s">
        <v>102</v>
      </c>
      <c r="BO5" s="160" t="s">
        <v>103</v>
      </c>
      <c r="BP5" s="160" t="s">
        <v>104</v>
      </c>
      <c r="BQ5" s="160" t="s">
        <v>105</v>
      </c>
      <c r="BR5" s="317" t="s">
        <v>135</v>
      </c>
      <c r="BS5" s="165" t="s">
        <v>56</v>
      </c>
      <c r="BT5" s="169" t="s">
        <v>106</v>
      </c>
      <c r="BU5" s="172" t="s">
        <v>18</v>
      </c>
      <c r="BV5" s="203" t="s">
        <v>107</v>
      </c>
      <c r="BW5" s="165" t="s">
        <v>57</v>
      </c>
      <c r="BX5" s="209" t="s">
        <v>19</v>
      </c>
      <c r="BY5" s="160" t="s">
        <v>20</v>
      </c>
      <c r="BZ5" s="160" t="s">
        <v>108</v>
      </c>
      <c r="CA5" s="206" t="s">
        <v>109</v>
      </c>
      <c r="CB5" s="165" t="s">
        <v>58</v>
      </c>
      <c r="CC5" s="336"/>
      <c r="CD5" s="322" t="s">
        <v>110</v>
      </c>
      <c r="CE5" s="167" t="s">
        <v>164</v>
      </c>
      <c r="CF5" s="167" t="s">
        <v>111</v>
      </c>
      <c r="CG5" s="324" t="s">
        <v>112</v>
      </c>
      <c r="CH5" s="165" t="s">
        <v>163</v>
      </c>
      <c r="CI5" s="158" t="s">
        <v>59</v>
      </c>
      <c r="CJ5" s="113"/>
      <c r="CK5" s="151" t="s">
        <v>162</v>
      </c>
      <c r="CL5" s="157" t="s">
        <v>60</v>
      </c>
      <c r="CM5" s="326"/>
      <c r="CN5" s="155" t="s">
        <v>113</v>
      </c>
      <c r="CO5" s="199" t="s">
        <v>114</v>
      </c>
      <c r="CP5" s="199" t="s">
        <v>136</v>
      </c>
      <c r="CQ5" s="199" t="s">
        <v>115</v>
      </c>
      <c r="CR5" s="199" t="s">
        <v>150</v>
      </c>
      <c r="CS5" s="199" t="s">
        <v>32</v>
      </c>
      <c r="CT5" s="199" t="s">
        <v>137</v>
      </c>
      <c r="CU5" s="199" t="s">
        <v>116</v>
      </c>
      <c r="CV5" s="199" t="s">
        <v>138</v>
      </c>
      <c r="CW5" s="285" t="s">
        <v>158</v>
      </c>
      <c r="CX5" s="285" t="s">
        <v>139</v>
      </c>
      <c r="CY5" s="288" t="s">
        <v>22</v>
      </c>
      <c r="CZ5" s="165" t="s">
        <v>159</v>
      </c>
      <c r="DA5" s="157" t="s">
        <v>61</v>
      </c>
      <c r="DB5" s="344" t="s">
        <v>72</v>
      </c>
      <c r="DC5" s="346" t="s">
        <v>23</v>
      </c>
      <c r="DD5" s="346" t="s">
        <v>117</v>
      </c>
      <c r="DE5" s="348" t="s">
        <v>24</v>
      </c>
      <c r="DF5" s="165" t="s">
        <v>160</v>
      </c>
      <c r="DG5" s="157" t="s">
        <v>63</v>
      </c>
      <c r="DH5" s="126"/>
      <c r="DI5" s="151" t="s">
        <v>161</v>
      </c>
      <c r="DJ5" s="157" t="s">
        <v>64</v>
      </c>
      <c r="DK5" s="284"/>
      <c r="DL5" s="266"/>
    </row>
    <row r="6" spans="1:116" ht="18" customHeight="1">
      <c r="A6" s="188"/>
      <c r="B6" s="191"/>
      <c r="C6" s="240"/>
      <c r="D6" s="186"/>
      <c r="E6" s="146"/>
      <c r="F6" s="57" t="s">
        <v>5</v>
      </c>
      <c r="G6" s="153"/>
      <c r="H6" s="249"/>
      <c r="I6" s="136" t="s">
        <v>154</v>
      </c>
      <c r="J6" s="136" t="s">
        <v>154</v>
      </c>
      <c r="K6" s="136" t="s">
        <v>154</v>
      </c>
      <c r="L6" s="136" t="s">
        <v>154</v>
      </c>
      <c r="M6" s="136" t="s">
        <v>154</v>
      </c>
      <c r="N6" s="136" t="s">
        <v>155</v>
      </c>
      <c r="O6" s="136" t="s">
        <v>154</v>
      </c>
      <c r="P6" s="136" t="s">
        <v>154</v>
      </c>
      <c r="Q6" s="136" t="s">
        <v>154</v>
      </c>
      <c r="R6" s="153" t="s">
        <v>33</v>
      </c>
      <c r="S6" s="183"/>
      <c r="T6" s="231"/>
      <c r="U6" s="234"/>
      <c r="V6" s="153" t="s">
        <v>33</v>
      </c>
      <c r="W6" s="149"/>
      <c r="X6" s="153" t="s">
        <v>33</v>
      </c>
      <c r="Y6" s="153"/>
      <c r="Z6" s="210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216"/>
      <c r="AN6" s="165"/>
      <c r="AO6" s="219"/>
      <c r="AP6" s="221"/>
      <c r="AQ6" s="321"/>
      <c r="AR6" s="139"/>
      <c r="AS6" s="139"/>
      <c r="AT6" s="139"/>
      <c r="AU6" s="139"/>
      <c r="AV6" s="139"/>
      <c r="AW6" s="139"/>
      <c r="AX6" s="139"/>
      <c r="AY6" s="139"/>
      <c r="AZ6" s="139"/>
      <c r="BA6" s="164"/>
      <c r="BB6" s="165"/>
      <c r="BC6" s="141"/>
      <c r="BD6" s="236"/>
      <c r="BE6" s="236"/>
      <c r="BF6" s="236"/>
      <c r="BG6" s="213"/>
      <c r="BH6" s="165"/>
      <c r="BI6" s="170"/>
      <c r="BJ6" s="204"/>
      <c r="BK6" s="165"/>
      <c r="BL6" s="210"/>
      <c r="BM6" s="161"/>
      <c r="BN6" s="161"/>
      <c r="BO6" s="161"/>
      <c r="BP6" s="161"/>
      <c r="BQ6" s="161"/>
      <c r="BR6" s="216"/>
      <c r="BS6" s="165"/>
      <c r="BT6" s="170"/>
      <c r="BU6" s="173"/>
      <c r="BV6" s="204"/>
      <c r="BW6" s="165"/>
      <c r="BX6" s="210"/>
      <c r="BY6" s="161"/>
      <c r="BZ6" s="161"/>
      <c r="CA6" s="207"/>
      <c r="CB6" s="165"/>
      <c r="CC6" s="336"/>
      <c r="CD6" s="323"/>
      <c r="CE6" s="168"/>
      <c r="CF6" s="168"/>
      <c r="CG6" s="325"/>
      <c r="CH6" s="165"/>
      <c r="CI6" s="158"/>
      <c r="CJ6" s="113"/>
      <c r="CK6" s="165"/>
      <c r="CL6" s="158"/>
      <c r="CM6" s="326"/>
      <c r="CN6" s="156"/>
      <c r="CO6" s="200"/>
      <c r="CP6" s="200"/>
      <c r="CQ6" s="200"/>
      <c r="CR6" s="200"/>
      <c r="CS6" s="200"/>
      <c r="CT6" s="200" t="s">
        <v>40</v>
      </c>
      <c r="CU6" s="200" t="s">
        <v>40</v>
      </c>
      <c r="CV6" s="200" t="s">
        <v>40</v>
      </c>
      <c r="CW6" s="286"/>
      <c r="CX6" s="286"/>
      <c r="CY6" s="289"/>
      <c r="CZ6" s="165"/>
      <c r="DA6" s="158"/>
      <c r="DB6" s="345"/>
      <c r="DC6" s="347"/>
      <c r="DD6" s="347"/>
      <c r="DE6" s="349"/>
      <c r="DF6" s="165"/>
      <c r="DG6" s="158"/>
      <c r="DH6" s="126"/>
      <c r="DI6" s="165"/>
      <c r="DJ6" s="158"/>
      <c r="DK6" s="284"/>
      <c r="DL6" s="266"/>
    </row>
    <row r="7" spans="1:116" ht="18.75" customHeight="1">
      <c r="A7" s="188"/>
      <c r="B7" s="191"/>
      <c r="C7" s="240"/>
      <c r="D7" s="186"/>
      <c r="E7" s="142" t="s">
        <v>156</v>
      </c>
      <c r="F7" s="57" t="s">
        <v>6</v>
      </c>
      <c r="G7" s="154" t="s">
        <v>33</v>
      </c>
      <c r="H7" s="250"/>
      <c r="I7" s="137"/>
      <c r="J7" s="137" t="s">
        <v>154</v>
      </c>
      <c r="K7" s="137" t="s">
        <v>154</v>
      </c>
      <c r="L7" s="137" t="s">
        <v>154</v>
      </c>
      <c r="M7" s="137" t="s">
        <v>154</v>
      </c>
      <c r="N7" s="137" t="s">
        <v>154</v>
      </c>
      <c r="O7" s="137" t="s">
        <v>154</v>
      </c>
      <c r="P7" s="137" t="s">
        <v>154</v>
      </c>
      <c r="Q7" s="137" t="s">
        <v>154</v>
      </c>
      <c r="R7" s="154" t="s">
        <v>33</v>
      </c>
      <c r="S7" s="184"/>
      <c r="T7" s="146"/>
      <c r="U7" s="235"/>
      <c r="V7" s="154" t="s">
        <v>33</v>
      </c>
      <c r="W7" s="150"/>
      <c r="X7" s="154"/>
      <c r="Y7" s="154"/>
      <c r="Z7" s="211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217"/>
      <c r="AN7" s="166"/>
      <c r="AO7" s="219"/>
      <c r="AP7" s="221"/>
      <c r="AQ7" s="321"/>
      <c r="AR7" s="139"/>
      <c r="AS7" s="139"/>
      <c r="AT7" s="139"/>
      <c r="AU7" s="139"/>
      <c r="AV7" s="139"/>
      <c r="AW7" s="139"/>
      <c r="AX7" s="139"/>
      <c r="AY7" s="139"/>
      <c r="AZ7" s="139"/>
      <c r="BA7" s="164"/>
      <c r="BB7" s="165"/>
      <c r="BC7" s="141"/>
      <c r="BD7" s="236"/>
      <c r="BE7" s="236"/>
      <c r="BF7" s="236"/>
      <c r="BG7" s="213"/>
      <c r="BH7" s="165"/>
      <c r="BI7" s="171"/>
      <c r="BJ7" s="205"/>
      <c r="BK7" s="165"/>
      <c r="BL7" s="211"/>
      <c r="BM7" s="162"/>
      <c r="BN7" s="162"/>
      <c r="BO7" s="162"/>
      <c r="BP7" s="162"/>
      <c r="BQ7" s="162"/>
      <c r="BR7" s="217"/>
      <c r="BS7" s="165"/>
      <c r="BT7" s="171"/>
      <c r="BU7" s="174"/>
      <c r="BV7" s="205"/>
      <c r="BW7" s="165"/>
      <c r="BX7" s="211"/>
      <c r="BY7" s="162"/>
      <c r="BZ7" s="162"/>
      <c r="CA7" s="208"/>
      <c r="CB7" s="165"/>
      <c r="CC7" s="337"/>
      <c r="CD7" s="323"/>
      <c r="CE7" s="168"/>
      <c r="CF7" s="168"/>
      <c r="CG7" s="325"/>
      <c r="CH7" s="165"/>
      <c r="CI7" s="158"/>
      <c r="CJ7" s="114"/>
      <c r="CK7" s="166"/>
      <c r="CL7" s="159"/>
      <c r="CM7" s="327"/>
      <c r="CN7" s="156"/>
      <c r="CO7" s="200"/>
      <c r="CP7" s="200"/>
      <c r="CQ7" s="200"/>
      <c r="CR7" s="200"/>
      <c r="CS7" s="200"/>
      <c r="CT7" s="200"/>
      <c r="CU7" s="200"/>
      <c r="CV7" s="200"/>
      <c r="CW7" s="287"/>
      <c r="CX7" s="287"/>
      <c r="CY7" s="290"/>
      <c r="CZ7" s="165"/>
      <c r="DA7" s="159"/>
      <c r="DB7" s="345"/>
      <c r="DC7" s="347"/>
      <c r="DD7" s="347"/>
      <c r="DE7" s="349"/>
      <c r="DF7" s="165"/>
      <c r="DG7" s="159"/>
      <c r="DH7" s="126"/>
      <c r="DI7" s="166"/>
      <c r="DJ7" s="159"/>
      <c r="DK7" s="284"/>
      <c r="DL7" s="266"/>
    </row>
    <row r="8" spans="1:116" ht="33.75" customHeight="1" thickBot="1">
      <c r="A8" s="189"/>
      <c r="B8" s="192"/>
      <c r="C8" s="240"/>
      <c r="D8" s="186"/>
      <c r="E8" s="143"/>
      <c r="F8" s="58" t="s">
        <v>118</v>
      </c>
      <c r="G8" s="55" t="s">
        <v>33</v>
      </c>
      <c r="H8" s="63" t="s">
        <v>154</v>
      </c>
      <c r="I8" s="64" t="s">
        <v>154</v>
      </c>
      <c r="J8" s="64" t="s">
        <v>154</v>
      </c>
      <c r="K8" s="64" t="s">
        <v>154</v>
      </c>
      <c r="L8" s="64" t="s">
        <v>154</v>
      </c>
      <c r="M8" s="64" t="s">
        <v>154</v>
      </c>
      <c r="N8" s="64" t="s">
        <v>154</v>
      </c>
      <c r="O8" s="64" t="s">
        <v>154</v>
      </c>
      <c r="P8" s="64" t="s">
        <v>154</v>
      </c>
      <c r="Q8" s="64" t="s">
        <v>154</v>
      </c>
      <c r="R8" s="55" t="s">
        <v>33</v>
      </c>
      <c r="S8" s="68" t="s">
        <v>151</v>
      </c>
      <c r="T8" s="69" t="s">
        <v>152</v>
      </c>
      <c r="U8" s="70" t="s">
        <v>152</v>
      </c>
      <c r="V8" s="55" t="s">
        <v>33</v>
      </c>
      <c r="W8" s="74" t="s">
        <v>153</v>
      </c>
      <c r="X8" s="55" t="s">
        <v>33</v>
      </c>
      <c r="Y8" s="56" t="s">
        <v>33</v>
      </c>
      <c r="Z8" s="76" t="s">
        <v>9</v>
      </c>
      <c r="AA8" s="77" t="s">
        <v>10</v>
      </c>
      <c r="AB8" s="77" t="s">
        <v>10</v>
      </c>
      <c r="AC8" s="77" t="s">
        <v>10</v>
      </c>
      <c r="AD8" s="77" t="s">
        <v>10</v>
      </c>
      <c r="AE8" s="77" t="s">
        <v>10</v>
      </c>
      <c r="AF8" s="78" t="s">
        <v>47</v>
      </c>
      <c r="AG8" s="78" t="s">
        <v>47</v>
      </c>
      <c r="AH8" s="78" t="s">
        <v>47</v>
      </c>
      <c r="AI8" s="78" t="s">
        <v>47</v>
      </c>
      <c r="AJ8" s="78" t="s">
        <v>47</v>
      </c>
      <c r="AK8" s="78" t="s">
        <v>47</v>
      </c>
      <c r="AL8" s="78" t="s">
        <v>47</v>
      </c>
      <c r="AM8" s="79" t="s">
        <v>47</v>
      </c>
      <c r="AN8" s="46" t="s">
        <v>33</v>
      </c>
      <c r="AO8" s="83" t="s">
        <v>9</v>
      </c>
      <c r="AP8" s="84" t="s">
        <v>47</v>
      </c>
      <c r="AQ8" s="83" t="s">
        <v>47</v>
      </c>
      <c r="AR8" s="85" t="s">
        <v>9</v>
      </c>
      <c r="AS8" s="85" t="s">
        <v>9</v>
      </c>
      <c r="AT8" s="85" t="s">
        <v>9</v>
      </c>
      <c r="AU8" s="85" t="s">
        <v>9</v>
      </c>
      <c r="AV8" s="85" t="s">
        <v>47</v>
      </c>
      <c r="AW8" s="85" t="s">
        <v>47</v>
      </c>
      <c r="AX8" s="85" t="s">
        <v>9</v>
      </c>
      <c r="AY8" s="85" t="s">
        <v>9</v>
      </c>
      <c r="AZ8" s="85" t="s">
        <v>47</v>
      </c>
      <c r="BA8" s="86" t="s">
        <v>47</v>
      </c>
      <c r="BB8" s="46" t="s">
        <v>33</v>
      </c>
      <c r="BC8" s="92" t="s">
        <v>11</v>
      </c>
      <c r="BD8" s="77" t="s">
        <v>11</v>
      </c>
      <c r="BE8" s="77" t="s">
        <v>11</v>
      </c>
      <c r="BF8" s="77" t="s">
        <v>11</v>
      </c>
      <c r="BG8" s="93" t="s">
        <v>11</v>
      </c>
      <c r="BH8" s="46" t="s">
        <v>33</v>
      </c>
      <c r="BI8" s="95" t="s">
        <v>11</v>
      </c>
      <c r="BJ8" s="96" t="s">
        <v>17</v>
      </c>
      <c r="BK8" s="46" t="s">
        <v>33</v>
      </c>
      <c r="BL8" s="97" t="s">
        <v>9</v>
      </c>
      <c r="BM8" s="98" t="s">
        <v>119</v>
      </c>
      <c r="BN8" s="98" t="s">
        <v>119</v>
      </c>
      <c r="BO8" s="99" t="s">
        <v>9</v>
      </c>
      <c r="BP8" s="99" t="s">
        <v>11</v>
      </c>
      <c r="BQ8" s="99" t="s">
        <v>11</v>
      </c>
      <c r="BR8" s="100" t="s">
        <v>12</v>
      </c>
      <c r="BS8" s="46" t="s">
        <v>33</v>
      </c>
      <c r="BT8" s="103" t="s">
        <v>12</v>
      </c>
      <c r="BU8" s="103" t="s">
        <v>12</v>
      </c>
      <c r="BV8" s="104" t="s">
        <v>16</v>
      </c>
      <c r="BW8" s="46" t="s">
        <v>33</v>
      </c>
      <c r="BX8" s="97" t="s">
        <v>9</v>
      </c>
      <c r="BY8" s="99" t="s">
        <v>12</v>
      </c>
      <c r="BZ8" s="77" t="s">
        <v>11</v>
      </c>
      <c r="CA8" s="105" t="s">
        <v>16</v>
      </c>
      <c r="CB8" s="46" t="s">
        <v>33</v>
      </c>
      <c r="CC8" s="47" t="s">
        <v>33</v>
      </c>
      <c r="CD8" s="106" t="s">
        <v>21</v>
      </c>
      <c r="CE8" s="107" t="s">
        <v>21</v>
      </c>
      <c r="CF8" s="107" t="s">
        <v>21</v>
      </c>
      <c r="CG8" s="108" t="s">
        <v>21</v>
      </c>
      <c r="CH8" s="46" t="s">
        <v>21</v>
      </c>
      <c r="CI8" s="48" t="s">
        <v>33</v>
      </c>
      <c r="CJ8" s="115" t="s">
        <v>21</v>
      </c>
      <c r="CK8" s="46" t="s">
        <v>21</v>
      </c>
      <c r="CL8" s="49" t="s">
        <v>33</v>
      </c>
      <c r="CM8" s="15" t="s">
        <v>33</v>
      </c>
      <c r="CN8" s="117" t="s">
        <v>21</v>
      </c>
      <c r="CO8" s="118" t="s">
        <v>21</v>
      </c>
      <c r="CP8" s="118" t="s">
        <v>21</v>
      </c>
      <c r="CQ8" s="118" t="s">
        <v>21</v>
      </c>
      <c r="CR8" s="118" t="s">
        <v>21</v>
      </c>
      <c r="CS8" s="118" t="s">
        <v>21</v>
      </c>
      <c r="CT8" s="118" t="s">
        <v>21</v>
      </c>
      <c r="CU8" s="118" t="s">
        <v>21</v>
      </c>
      <c r="CV8" s="118" t="s">
        <v>21</v>
      </c>
      <c r="CW8" s="118" t="s">
        <v>21</v>
      </c>
      <c r="CX8" s="118" t="s">
        <v>21</v>
      </c>
      <c r="CY8" s="118" t="s">
        <v>21</v>
      </c>
      <c r="CZ8" s="46" t="s">
        <v>21</v>
      </c>
      <c r="DA8" s="50" t="s">
        <v>33</v>
      </c>
      <c r="DB8" s="121" t="s">
        <v>21</v>
      </c>
      <c r="DC8" s="122" t="s">
        <v>21</v>
      </c>
      <c r="DD8" s="122" t="s">
        <v>21</v>
      </c>
      <c r="DE8" s="122" t="s">
        <v>21</v>
      </c>
      <c r="DF8" s="46" t="s">
        <v>21</v>
      </c>
      <c r="DG8" s="50" t="s">
        <v>33</v>
      </c>
      <c r="DH8" s="127" t="s">
        <v>21</v>
      </c>
      <c r="DI8" s="46" t="s">
        <v>21</v>
      </c>
      <c r="DJ8" s="50" t="s">
        <v>33</v>
      </c>
      <c r="DK8" s="15" t="s">
        <v>33</v>
      </c>
      <c r="DL8" s="51" t="s">
        <v>33</v>
      </c>
    </row>
    <row r="9" spans="1:116" ht="15.75" thickBo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  <c r="U9" s="1">
        <v>21</v>
      </c>
      <c r="V9" s="1">
        <v>22</v>
      </c>
      <c r="W9" s="1">
        <v>23</v>
      </c>
      <c r="X9" s="1">
        <v>24</v>
      </c>
      <c r="Y9" s="1">
        <v>25</v>
      </c>
      <c r="Z9" s="1">
        <v>26</v>
      </c>
      <c r="AA9" s="1">
        <v>27</v>
      </c>
      <c r="AB9" s="1">
        <v>28</v>
      </c>
      <c r="AC9" s="1">
        <v>29</v>
      </c>
      <c r="AD9" s="1">
        <v>30</v>
      </c>
      <c r="AE9" s="1">
        <v>31</v>
      </c>
      <c r="AF9" s="1">
        <v>32</v>
      </c>
      <c r="AG9" s="1">
        <v>33</v>
      </c>
      <c r="AH9" s="1">
        <v>34</v>
      </c>
      <c r="AI9" s="1">
        <v>35</v>
      </c>
      <c r="AJ9" s="1">
        <v>36</v>
      </c>
      <c r="AK9" s="1">
        <v>37</v>
      </c>
      <c r="AL9" s="1">
        <v>38</v>
      </c>
      <c r="AM9" s="1">
        <v>39</v>
      </c>
      <c r="AN9" s="7">
        <v>40</v>
      </c>
      <c r="AO9" s="1">
        <v>41</v>
      </c>
      <c r="AP9" s="6">
        <v>42</v>
      </c>
      <c r="AQ9" s="4">
        <v>43</v>
      </c>
      <c r="AR9" s="1">
        <v>44</v>
      </c>
      <c r="AS9" s="1">
        <v>45</v>
      </c>
      <c r="AT9" s="1">
        <v>46</v>
      </c>
      <c r="AU9" s="1">
        <v>47</v>
      </c>
      <c r="AV9" s="1">
        <v>48</v>
      </c>
      <c r="AW9" s="1">
        <v>49</v>
      </c>
      <c r="AX9" s="1">
        <v>50</v>
      </c>
      <c r="AY9" s="1">
        <v>51</v>
      </c>
      <c r="AZ9" s="1">
        <v>52</v>
      </c>
      <c r="BA9" s="1">
        <v>53</v>
      </c>
      <c r="BB9" s="7">
        <v>54</v>
      </c>
      <c r="BC9" s="1">
        <v>55</v>
      </c>
      <c r="BD9" s="1">
        <v>56</v>
      </c>
      <c r="BE9" s="1">
        <v>57</v>
      </c>
      <c r="BF9" s="1">
        <v>58</v>
      </c>
      <c r="BG9" s="1">
        <v>59</v>
      </c>
      <c r="BH9" s="7">
        <v>60</v>
      </c>
      <c r="BI9" s="1">
        <v>61</v>
      </c>
      <c r="BJ9" s="1">
        <v>62</v>
      </c>
      <c r="BK9" s="7">
        <v>63</v>
      </c>
      <c r="BL9" s="1">
        <v>64</v>
      </c>
      <c r="BM9" s="1">
        <v>65</v>
      </c>
      <c r="BN9" s="1">
        <v>66</v>
      </c>
      <c r="BO9" s="1">
        <v>67</v>
      </c>
      <c r="BP9" s="1">
        <v>68</v>
      </c>
      <c r="BQ9" s="1">
        <v>69</v>
      </c>
      <c r="BR9" s="8">
        <v>70</v>
      </c>
      <c r="BS9" s="7">
        <v>71</v>
      </c>
      <c r="BT9" s="4">
        <v>72</v>
      </c>
      <c r="BU9" s="1">
        <v>73</v>
      </c>
      <c r="BV9" s="1">
        <v>74</v>
      </c>
      <c r="BW9" s="7">
        <v>75</v>
      </c>
      <c r="BX9" s="1">
        <v>76</v>
      </c>
      <c r="BY9" s="1">
        <v>77</v>
      </c>
      <c r="BZ9" s="1">
        <v>78</v>
      </c>
      <c r="CA9" s="1">
        <v>79</v>
      </c>
      <c r="CB9" s="7">
        <v>80</v>
      </c>
      <c r="CC9" s="7">
        <v>81</v>
      </c>
      <c r="CD9" s="1">
        <v>82</v>
      </c>
      <c r="CE9" s="1">
        <v>83</v>
      </c>
      <c r="CF9" s="1">
        <v>84</v>
      </c>
      <c r="CG9" s="8">
        <v>85</v>
      </c>
      <c r="CH9" s="7">
        <v>86</v>
      </c>
      <c r="CI9" s="7">
        <v>87</v>
      </c>
      <c r="CJ9" s="4">
        <v>88</v>
      </c>
      <c r="CK9" s="7">
        <v>89</v>
      </c>
      <c r="CL9" s="7">
        <v>90</v>
      </c>
      <c r="CM9" s="7">
        <v>91</v>
      </c>
      <c r="CN9" s="1">
        <v>92</v>
      </c>
      <c r="CO9" s="1">
        <v>93</v>
      </c>
      <c r="CP9" s="1">
        <v>94</v>
      </c>
      <c r="CQ9" s="1">
        <v>95</v>
      </c>
      <c r="CR9" s="1">
        <v>96</v>
      </c>
      <c r="CS9" s="1">
        <v>97</v>
      </c>
      <c r="CT9" s="1">
        <v>98</v>
      </c>
      <c r="CU9" s="1">
        <v>99</v>
      </c>
      <c r="CV9" s="1">
        <v>100</v>
      </c>
      <c r="CW9" s="1">
        <v>101</v>
      </c>
      <c r="CX9" s="1">
        <v>102</v>
      </c>
      <c r="CY9" s="8">
        <v>103</v>
      </c>
      <c r="CZ9" s="7">
        <v>104</v>
      </c>
      <c r="DA9" s="7">
        <v>105</v>
      </c>
      <c r="DB9" s="4">
        <v>106</v>
      </c>
      <c r="DC9" s="1">
        <v>107</v>
      </c>
      <c r="DD9" s="1">
        <v>108</v>
      </c>
      <c r="DE9" s="1">
        <v>109</v>
      </c>
      <c r="DF9" s="7">
        <v>110</v>
      </c>
      <c r="DG9" s="7">
        <v>111</v>
      </c>
      <c r="DH9" s="1">
        <v>112</v>
      </c>
      <c r="DI9" s="7">
        <v>113</v>
      </c>
      <c r="DJ9" s="7">
        <v>114</v>
      </c>
      <c r="DK9" s="7">
        <v>115</v>
      </c>
      <c r="DL9" s="7">
        <v>116</v>
      </c>
    </row>
    <row r="10" spans="1:116" ht="18.75">
      <c r="A10" s="43">
        <v>1</v>
      </c>
      <c r="B10" s="13" t="s">
        <v>143</v>
      </c>
      <c r="C10" s="59">
        <v>89.87341772151899</v>
      </c>
      <c r="D10" s="60">
        <f aca="true" t="shared" si="0" ref="D10:D15">CHOOSE((C10=0)+(C10&gt;0)+(C10&gt;=15)+(C10&gt;=30)+(C10&gt;=45)+(C10&gt;=60)+(C10&gt;=75)+(C10&gt;=90)+(C10&lt;=100),0,1,2,3,4,5,6,7)</f>
        <v>6</v>
      </c>
      <c r="E10" s="61">
        <v>1</v>
      </c>
      <c r="F10" s="62">
        <v>2</v>
      </c>
      <c r="G10" s="9">
        <f aca="true" t="shared" si="1" ref="G10:G15">SUM(D10:F10)</f>
        <v>9</v>
      </c>
      <c r="H10" s="65">
        <v>1</v>
      </c>
      <c r="I10" s="66">
        <v>1</v>
      </c>
      <c r="J10" s="66">
        <v>1</v>
      </c>
      <c r="K10" s="66">
        <v>1</v>
      </c>
      <c r="L10" s="66">
        <v>1</v>
      </c>
      <c r="M10" s="66">
        <v>1</v>
      </c>
      <c r="N10" s="66">
        <v>1</v>
      </c>
      <c r="O10" s="66">
        <v>1</v>
      </c>
      <c r="P10" s="66">
        <v>1</v>
      </c>
      <c r="Q10" s="67">
        <v>1</v>
      </c>
      <c r="R10" s="10">
        <f aca="true" t="shared" si="2" ref="R10:R15">SUM(H10:Q10)</f>
        <v>10</v>
      </c>
      <c r="S10" s="71">
        <v>2</v>
      </c>
      <c r="T10" s="72">
        <v>4</v>
      </c>
      <c r="U10" s="73">
        <v>4</v>
      </c>
      <c r="V10" s="10">
        <f aca="true" t="shared" si="3" ref="V10:V15">SUM(S10:U10)</f>
        <v>10</v>
      </c>
      <c r="W10" s="75">
        <v>10</v>
      </c>
      <c r="X10" s="11">
        <v>10</v>
      </c>
      <c r="Y10" s="14">
        <f aca="true" t="shared" si="4" ref="Y10:Y15">X10+V10+R10+G10</f>
        <v>39</v>
      </c>
      <c r="Z10" s="80">
        <v>1</v>
      </c>
      <c r="AA10" s="81">
        <v>1</v>
      </c>
      <c r="AB10" s="81">
        <v>1</v>
      </c>
      <c r="AC10" s="81">
        <v>1</v>
      </c>
      <c r="AD10" s="81">
        <v>1</v>
      </c>
      <c r="AE10" s="81">
        <v>1</v>
      </c>
      <c r="AF10" s="81">
        <v>0.5</v>
      </c>
      <c r="AG10" s="81">
        <v>0.5</v>
      </c>
      <c r="AH10" s="81">
        <v>0.5</v>
      </c>
      <c r="AI10" s="81">
        <v>0.5</v>
      </c>
      <c r="AJ10" s="81">
        <v>0.5</v>
      </c>
      <c r="AK10" s="81">
        <v>0.5</v>
      </c>
      <c r="AL10" s="81">
        <v>0.5</v>
      </c>
      <c r="AM10" s="82">
        <v>0.5</v>
      </c>
      <c r="AN10" s="5">
        <f aca="true" t="shared" si="5" ref="AN10:AN15">SUM(Z10:AM10)</f>
        <v>10</v>
      </c>
      <c r="AO10" s="87">
        <v>1</v>
      </c>
      <c r="AP10" s="88">
        <v>0.5</v>
      </c>
      <c r="AQ10" s="89">
        <v>0.5</v>
      </c>
      <c r="AR10" s="89">
        <v>1</v>
      </c>
      <c r="AS10" s="89">
        <v>1</v>
      </c>
      <c r="AT10" s="89">
        <v>1</v>
      </c>
      <c r="AU10" s="89">
        <v>1</v>
      </c>
      <c r="AV10" s="89">
        <v>0.5</v>
      </c>
      <c r="AW10" s="89">
        <v>0.5</v>
      </c>
      <c r="AX10" s="89">
        <v>1</v>
      </c>
      <c r="AY10" s="89">
        <v>1</v>
      </c>
      <c r="AZ10" s="89">
        <v>0.5</v>
      </c>
      <c r="BA10" s="91">
        <v>0.5</v>
      </c>
      <c r="BB10" s="5">
        <f aca="true" t="shared" si="6" ref="BB10:BB15">SUM(AO10:BA10)</f>
        <v>10</v>
      </c>
      <c r="BC10" s="94">
        <v>2</v>
      </c>
      <c r="BD10" s="81">
        <v>0</v>
      </c>
      <c r="BE10" s="81">
        <v>2</v>
      </c>
      <c r="BF10" s="81">
        <v>2</v>
      </c>
      <c r="BG10" s="82">
        <v>2</v>
      </c>
      <c r="BH10" s="5">
        <f aca="true" t="shared" si="7" ref="BH10:BH15">SUM(BC10:BG10)</f>
        <v>8</v>
      </c>
      <c r="BI10" s="89">
        <v>2</v>
      </c>
      <c r="BJ10" s="88">
        <v>8</v>
      </c>
      <c r="BK10" s="5">
        <f aca="true" t="shared" si="8" ref="BK10:BK15">SUM(BI10:BJ10)</f>
        <v>10</v>
      </c>
      <c r="BL10" s="94">
        <v>1</v>
      </c>
      <c r="BM10" s="80">
        <v>0.5</v>
      </c>
      <c r="BN10" s="80">
        <v>0.5</v>
      </c>
      <c r="BO10" s="80">
        <v>1</v>
      </c>
      <c r="BP10" s="102">
        <v>2</v>
      </c>
      <c r="BQ10" s="101">
        <v>2</v>
      </c>
      <c r="BR10" s="82">
        <v>3</v>
      </c>
      <c r="BS10" s="5">
        <f aca="true" t="shared" si="9" ref="BS10:BS15">SUM(BL10:BR10)</f>
        <v>10</v>
      </c>
      <c r="BT10" s="87">
        <v>3</v>
      </c>
      <c r="BU10" s="90">
        <v>3</v>
      </c>
      <c r="BV10" s="88">
        <v>4</v>
      </c>
      <c r="BW10" s="5">
        <f aca="true" t="shared" si="10" ref="BW10:BW15">SUM(BT10:BV10)</f>
        <v>10</v>
      </c>
      <c r="BX10" s="94">
        <v>0</v>
      </c>
      <c r="BY10" s="81">
        <v>3</v>
      </c>
      <c r="BZ10" s="81">
        <v>2</v>
      </c>
      <c r="CA10" s="101">
        <v>0</v>
      </c>
      <c r="CB10" s="5">
        <f aca="true" t="shared" si="11" ref="CB10:CB15">SUM(BX10:CA10)</f>
        <v>5</v>
      </c>
      <c r="CC10" s="14">
        <f aca="true" t="shared" si="12" ref="CC10:CC15">CB10+BW10+BS10+BK10+BH10+BB10+AN10</f>
        <v>63</v>
      </c>
      <c r="CD10" s="110">
        <v>99</v>
      </c>
      <c r="CE10" s="109">
        <v>99</v>
      </c>
      <c r="CF10" s="111">
        <v>99</v>
      </c>
      <c r="CG10" s="112">
        <v>98</v>
      </c>
      <c r="CH10" s="12">
        <f aca="true" t="shared" si="13" ref="CH10:CH15">IF((COUNTIF(CD10:CG10,"&gt;=50"))&gt;=2,100,0)</f>
        <v>100</v>
      </c>
      <c r="CI10" s="2">
        <f aca="true" t="shared" si="14" ref="CI10:CI15">IF((COUNTIF(CD10:CG10,"&gt;=50"))&gt;=2,10,0)</f>
        <v>10</v>
      </c>
      <c r="CJ10" s="116">
        <v>99</v>
      </c>
      <c r="CK10" s="12">
        <f aca="true" t="shared" si="15" ref="CK10:CK15">IF(CJ10&gt;=50,100,0)</f>
        <v>100</v>
      </c>
      <c r="CL10" s="2">
        <f aca="true" t="shared" si="16" ref="CL10:CL15">IF(CJ10&gt;=50,10,0)</f>
        <v>10</v>
      </c>
      <c r="CM10" s="16">
        <f aca="true" t="shared" si="17" ref="CM10:CM15">SUM(CI10,CL10)</f>
        <v>20</v>
      </c>
      <c r="CN10" s="119">
        <v>98</v>
      </c>
      <c r="CO10" s="119">
        <v>87</v>
      </c>
      <c r="CP10" s="119">
        <v>96</v>
      </c>
      <c r="CQ10" s="119">
        <v>94</v>
      </c>
      <c r="CR10" s="119">
        <v>89</v>
      </c>
      <c r="CS10" s="119">
        <v>93</v>
      </c>
      <c r="CT10" s="119">
        <v>76</v>
      </c>
      <c r="CU10" s="119">
        <v>98</v>
      </c>
      <c r="CV10" s="119">
        <v>95</v>
      </c>
      <c r="CW10" s="119">
        <v>94</v>
      </c>
      <c r="CX10" s="119">
        <v>99</v>
      </c>
      <c r="CY10" s="120">
        <v>98</v>
      </c>
      <c r="CZ10" s="12">
        <f aca="true" t="shared" si="18" ref="CZ10:CZ15">IF((COUNTIF(CN10:CY10,"&gt;=50"))&gt;=6,100,0)</f>
        <v>100</v>
      </c>
      <c r="DA10" s="2">
        <f aca="true" t="shared" si="19" ref="DA10:DA15">IF((COUNTIF(CN10:CY10,"&gt;=50"))&gt;=6,10,0)</f>
        <v>10</v>
      </c>
      <c r="DB10" s="123">
        <v>94</v>
      </c>
      <c r="DC10" s="124">
        <v>98</v>
      </c>
      <c r="DD10" s="124">
        <v>96</v>
      </c>
      <c r="DE10" s="125">
        <v>96</v>
      </c>
      <c r="DF10" s="12">
        <f aca="true" t="shared" si="20" ref="DF10:DF15">IF((COUNTIF(DB10:DE10,"&gt;=50"))&gt;=2,100,0)</f>
        <v>100</v>
      </c>
      <c r="DG10" s="2">
        <f aca="true" t="shared" si="21" ref="DG10:DG15">IF((COUNTIF(DB10:DE10,"&gt;=50"))&gt;=2,10,0)</f>
        <v>10</v>
      </c>
      <c r="DH10" s="120">
        <v>97</v>
      </c>
      <c r="DI10" s="12">
        <f aca="true" t="shared" si="22" ref="DI10:DI15">IF(DH10&gt;=50,100,0)</f>
        <v>100</v>
      </c>
      <c r="DJ10" s="3">
        <f aca="true" t="shared" si="23" ref="DJ10:DJ15">IF(DH10&gt;=50,10,0)</f>
        <v>10</v>
      </c>
      <c r="DK10" s="17">
        <f aca="true" t="shared" si="24" ref="DK10:DK15">SUM(DA10,DG10,DJ10)</f>
        <v>30</v>
      </c>
      <c r="DL10" s="52">
        <f aca="true" t="shared" si="25" ref="DL10:DL15">SUM(Y10,CC10,CM10,DK10)</f>
        <v>152</v>
      </c>
    </row>
    <row r="11" spans="1:116" ht="18.75">
      <c r="A11" s="43">
        <v>2</v>
      </c>
      <c r="B11" s="13" t="s">
        <v>144</v>
      </c>
      <c r="C11" s="59">
        <v>89.87341772151899</v>
      </c>
      <c r="D11" s="60">
        <f t="shared" si="0"/>
        <v>6</v>
      </c>
      <c r="E11" s="61">
        <v>1</v>
      </c>
      <c r="F11" s="62">
        <v>2</v>
      </c>
      <c r="G11" s="9">
        <f t="shared" si="1"/>
        <v>9</v>
      </c>
      <c r="H11" s="65">
        <v>1</v>
      </c>
      <c r="I11" s="66">
        <v>1</v>
      </c>
      <c r="J11" s="66">
        <v>1</v>
      </c>
      <c r="K11" s="66">
        <v>1</v>
      </c>
      <c r="L11" s="66">
        <v>1</v>
      </c>
      <c r="M11" s="66">
        <v>1</v>
      </c>
      <c r="N11" s="66">
        <v>1</v>
      </c>
      <c r="O11" s="66">
        <v>1</v>
      </c>
      <c r="P11" s="66">
        <v>1</v>
      </c>
      <c r="Q11" s="67">
        <v>1</v>
      </c>
      <c r="R11" s="10">
        <f t="shared" si="2"/>
        <v>10</v>
      </c>
      <c r="S11" s="71">
        <v>2</v>
      </c>
      <c r="T11" s="72">
        <v>4</v>
      </c>
      <c r="U11" s="73">
        <v>4</v>
      </c>
      <c r="V11" s="10">
        <f t="shared" si="3"/>
        <v>10</v>
      </c>
      <c r="W11" s="75">
        <v>0</v>
      </c>
      <c r="X11" s="11">
        <v>0</v>
      </c>
      <c r="Y11" s="14">
        <f t="shared" si="4"/>
        <v>29</v>
      </c>
      <c r="Z11" s="80">
        <v>1</v>
      </c>
      <c r="AA11" s="81">
        <v>1</v>
      </c>
      <c r="AB11" s="81">
        <v>1</v>
      </c>
      <c r="AC11" s="81">
        <v>1</v>
      </c>
      <c r="AD11" s="81">
        <v>1</v>
      </c>
      <c r="AE11" s="81">
        <v>1</v>
      </c>
      <c r="AF11" s="81">
        <v>0.5</v>
      </c>
      <c r="AG11" s="81">
        <v>0.5</v>
      </c>
      <c r="AH11" s="81">
        <v>0.5</v>
      </c>
      <c r="AI11" s="81">
        <v>0.5</v>
      </c>
      <c r="AJ11" s="81">
        <v>0</v>
      </c>
      <c r="AK11" s="81">
        <v>0</v>
      </c>
      <c r="AL11" s="81">
        <v>0</v>
      </c>
      <c r="AM11" s="82">
        <v>0</v>
      </c>
      <c r="AN11" s="5">
        <f t="shared" si="5"/>
        <v>8</v>
      </c>
      <c r="AO11" s="87">
        <v>1</v>
      </c>
      <c r="AP11" s="88">
        <v>0.5</v>
      </c>
      <c r="AQ11" s="89">
        <v>0.5</v>
      </c>
      <c r="AR11" s="89">
        <v>1</v>
      </c>
      <c r="AS11" s="89">
        <v>1</v>
      </c>
      <c r="AT11" s="89">
        <v>1</v>
      </c>
      <c r="AU11" s="89">
        <v>1</v>
      </c>
      <c r="AV11" s="89">
        <v>0.5</v>
      </c>
      <c r="AW11" s="89">
        <v>0.5</v>
      </c>
      <c r="AX11" s="89">
        <v>1</v>
      </c>
      <c r="AY11" s="89">
        <v>1</v>
      </c>
      <c r="AZ11" s="89">
        <v>0.5</v>
      </c>
      <c r="BA11" s="91">
        <v>0.5</v>
      </c>
      <c r="BB11" s="5">
        <f t="shared" si="6"/>
        <v>10</v>
      </c>
      <c r="BC11" s="94">
        <v>2</v>
      </c>
      <c r="BD11" s="81">
        <v>2</v>
      </c>
      <c r="BE11" s="81">
        <v>2</v>
      </c>
      <c r="BF11" s="81">
        <v>2</v>
      </c>
      <c r="BG11" s="82">
        <v>2</v>
      </c>
      <c r="BH11" s="5">
        <f t="shared" si="7"/>
        <v>10</v>
      </c>
      <c r="BI11" s="89">
        <v>2</v>
      </c>
      <c r="BJ11" s="88">
        <v>8</v>
      </c>
      <c r="BK11" s="5">
        <f t="shared" si="8"/>
        <v>10</v>
      </c>
      <c r="BL11" s="94">
        <v>1</v>
      </c>
      <c r="BM11" s="80">
        <v>0.5</v>
      </c>
      <c r="BN11" s="80">
        <v>0.5</v>
      </c>
      <c r="BO11" s="80">
        <v>1</v>
      </c>
      <c r="BP11" s="102">
        <v>2</v>
      </c>
      <c r="BQ11" s="101">
        <v>2</v>
      </c>
      <c r="BR11" s="82">
        <v>3</v>
      </c>
      <c r="BS11" s="5">
        <f t="shared" si="9"/>
        <v>10</v>
      </c>
      <c r="BT11" s="87">
        <v>3</v>
      </c>
      <c r="BU11" s="90">
        <v>3</v>
      </c>
      <c r="BV11" s="90">
        <v>4</v>
      </c>
      <c r="BW11" s="5">
        <f t="shared" si="10"/>
        <v>10</v>
      </c>
      <c r="BX11" s="94">
        <v>0</v>
      </c>
      <c r="BY11" s="81">
        <v>3</v>
      </c>
      <c r="BZ11" s="81">
        <v>2</v>
      </c>
      <c r="CA11" s="101">
        <v>4</v>
      </c>
      <c r="CB11" s="5">
        <f t="shared" si="11"/>
        <v>9</v>
      </c>
      <c r="CC11" s="14">
        <f t="shared" si="12"/>
        <v>67</v>
      </c>
      <c r="CD11" s="110">
        <v>93</v>
      </c>
      <c r="CE11" s="109">
        <v>93</v>
      </c>
      <c r="CF11" s="111">
        <v>88</v>
      </c>
      <c r="CG11" s="112">
        <v>96</v>
      </c>
      <c r="CH11" s="12">
        <f t="shared" si="13"/>
        <v>100</v>
      </c>
      <c r="CI11" s="2">
        <f t="shared" si="14"/>
        <v>10</v>
      </c>
      <c r="CJ11" s="116">
        <v>92</v>
      </c>
      <c r="CK11" s="12">
        <f t="shared" si="15"/>
        <v>100</v>
      </c>
      <c r="CL11" s="2">
        <f t="shared" si="16"/>
        <v>10</v>
      </c>
      <c r="CM11" s="16">
        <f t="shared" si="17"/>
        <v>20</v>
      </c>
      <c r="CN11" s="119">
        <v>82</v>
      </c>
      <c r="CO11" s="119">
        <v>34</v>
      </c>
      <c r="CP11" s="119">
        <v>88</v>
      </c>
      <c r="CQ11" s="119">
        <v>87</v>
      </c>
      <c r="CR11" s="119">
        <v>82</v>
      </c>
      <c r="CS11" s="119">
        <v>87</v>
      </c>
      <c r="CT11" s="119">
        <v>43</v>
      </c>
      <c r="CU11" s="119">
        <v>97</v>
      </c>
      <c r="CV11" s="119">
        <v>93</v>
      </c>
      <c r="CW11" s="119">
        <v>75</v>
      </c>
      <c r="CX11" s="119">
        <v>95</v>
      </c>
      <c r="CY11" s="120">
        <v>94</v>
      </c>
      <c r="CZ11" s="12">
        <f t="shared" si="18"/>
        <v>100</v>
      </c>
      <c r="DA11" s="2">
        <f t="shared" si="19"/>
        <v>10</v>
      </c>
      <c r="DB11" s="123">
        <v>91</v>
      </c>
      <c r="DC11" s="124">
        <v>91</v>
      </c>
      <c r="DD11" s="124">
        <v>81</v>
      </c>
      <c r="DE11" s="125">
        <v>86</v>
      </c>
      <c r="DF11" s="12">
        <f t="shared" si="20"/>
        <v>100</v>
      </c>
      <c r="DG11" s="2">
        <f t="shared" si="21"/>
        <v>10</v>
      </c>
      <c r="DH11" s="120">
        <v>85</v>
      </c>
      <c r="DI11" s="12">
        <f t="shared" si="22"/>
        <v>100</v>
      </c>
      <c r="DJ11" s="3">
        <f t="shared" si="23"/>
        <v>10</v>
      </c>
      <c r="DK11" s="17">
        <f t="shared" si="24"/>
        <v>30</v>
      </c>
      <c r="DL11" s="52">
        <f t="shared" si="25"/>
        <v>146</v>
      </c>
    </row>
    <row r="12" spans="1:116" ht="18.75">
      <c r="A12" s="43">
        <v>3</v>
      </c>
      <c r="B12" s="13" t="s">
        <v>145</v>
      </c>
      <c r="C12" s="59">
        <v>89.87341772151899</v>
      </c>
      <c r="D12" s="60">
        <f t="shared" si="0"/>
        <v>6</v>
      </c>
      <c r="E12" s="61">
        <v>1</v>
      </c>
      <c r="F12" s="62">
        <v>2</v>
      </c>
      <c r="G12" s="9">
        <f t="shared" si="1"/>
        <v>9</v>
      </c>
      <c r="H12" s="65">
        <v>1</v>
      </c>
      <c r="I12" s="66">
        <v>1</v>
      </c>
      <c r="J12" s="66">
        <v>1</v>
      </c>
      <c r="K12" s="66">
        <v>1</v>
      </c>
      <c r="L12" s="66">
        <v>1</v>
      </c>
      <c r="M12" s="66">
        <v>1</v>
      </c>
      <c r="N12" s="66">
        <v>1</v>
      </c>
      <c r="O12" s="66">
        <v>1</v>
      </c>
      <c r="P12" s="66">
        <v>1</v>
      </c>
      <c r="Q12" s="67">
        <v>1</v>
      </c>
      <c r="R12" s="10">
        <f t="shared" si="2"/>
        <v>10</v>
      </c>
      <c r="S12" s="71">
        <v>2</v>
      </c>
      <c r="T12" s="72">
        <v>4</v>
      </c>
      <c r="U12" s="73">
        <v>4</v>
      </c>
      <c r="V12" s="10">
        <f t="shared" si="3"/>
        <v>10</v>
      </c>
      <c r="W12" s="75">
        <v>0</v>
      </c>
      <c r="X12" s="11">
        <v>0</v>
      </c>
      <c r="Y12" s="14">
        <f t="shared" si="4"/>
        <v>29</v>
      </c>
      <c r="Z12" s="80">
        <v>1</v>
      </c>
      <c r="AA12" s="81">
        <v>1</v>
      </c>
      <c r="AB12" s="81">
        <v>1</v>
      </c>
      <c r="AC12" s="81">
        <v>1</v>
      </c>
      <c r="AD12" s="81">
        <v>1</v>
      </c>
      <c r="AE12" s="81">
        <v>1</v>
      </c>
      <c r="AF12" s="81">
        <v>0.5</v>
      </c>
      <c r="AG12" s="81">
        <v>0.5</v>
      </c>
      <c r="AH12" s="81">
        <v>0.5</v>
      </c>
      <c r="AI12" s="81">
        <v>0</v>
      </c>
      <c r="AJ12" s="81">
        <v>0</v>
      </c>
      <c r="AK12" s="81">
        <v>0</v>
      </c>
      <c r="AL12" s="81">
        <v>0</v>
      </c>
      <c r="AM12" s="82">
        <v>0</v>
      </c>
      <c r="AN12" s="5">
        <f t="shared" si="5"/>
        <v>7.5</v>
      </c>
      <c r="AO12" s="87">
        <v>1</v>
      </c>
      <c r="AP12" s="88">
        <v>0.5</v>
      </c>
      <c r="AQ12" s="89">
        <v>0.5</v>
      </c>
      <c r="AR12" s="89">
        <v>1</v>
      </c>
      <c r="AS12" s="89">
        <v>1</v>
      </c>
      <c r="AT12" s="89">
        <v>0</v>
      </c>
      <c r="AU12" s="89">
        <v>1</v>
      </c>
      <c r="AV12" s="89">
        <v>0.5</v>
      </c>
      <c r="AW12" s="89">
        <v>0.5</v>
      </c>
      <c r="AX12" s="89">
        <v>1</v>
      </c>
      <c r="AY12" s="89">
        <v>1</v>
      </c>
      <c r="AZ12" s="89">
        <v>0.5</v>
      </c>
      <c r="BA12" s="91">
        <v>0</v>
      </c>
      <c r="BB12" s="5">
        <f t="shared" si="6"/>
        <v>8.5</v>
      </c>
      <c r="BC12" s="94">
        <v>2</v>
      </c>
      <c r="BD12" s="81">
        <v>0</v>
      </c>
      <c r="BE12" s="81">
        <v>2</v>
      </c>
      <c r="BF12" s="81">
        <v>2</v>
      </c>
      <c r="BG12" s="82">
        <v>2</v>
      </c>
      <c r="BH12" s="5">
        <f t="shared" si="7"/>
        <v>8</v>
      </c>
      <c r="BI12" s="89">
        <v>2</v>
      </c>
      <c r="BJ12" s="88">
        <v>6</v>
      </c>
      <c r="BK12" s="5">
        <f t="shared" si="8"/>
        <v>8</v>
      </c>
      <c r="BL12" s="94">
        <v>1</v>
      </c>
      <c r="BM12" s="80">
        <v>0.5</v>
      </c>
      <c r="BN12" s="80">
        <v>0.5</v>
      </c>
      <c r="BO12" s="80">
        <v>1</v>
      </c>
      <c r="BP12" s="102">
        <v>2</v>
      </c>
      <c r="BQ12" s="101">
        <v>2</v>
      </c>
      <c r="BR12" s="82">
        <v>3</v>
      </c>
      <c r="BS12" s="5">
        <f t="shared" si="9"/>
        <v>10</v>
      </c>
      <c r="BT12" s="87">
        <v>0</v>
      </c>
      <c r="BU12" s="90">
        <v>0</v>
      </c>
      <c r="BV12" s="88">
        <v>4</v>
      </c>
      <c r="BW12" s="5">
        <f t="shared" si="10"/>
        <v>4</v>
      </c>
      <c r="BX12" s="94">
        <v>0</v>
      </c>
      <c r="BY12" s="81">
        <v>3</v>
      </c>
      <c r="BZ12" s="81">
        <v>0</v>
      </c>
      <c r="CA12" s="101">
        <v>0</v>
      </c>
      <c r="CB12" s="5">
        <f t="shared" si="11"/>
        <v>3</v>
      </c>
      <c r="CC12" s="14">
        <f t="shared" si="12"/>
        <v>49</v>
      </c>
      <c r="CD12" s="110">
        <v>100</v>
      </c>
      <c r="CE12" s="109">
        <v>100</v>
      </c>
      <c r="CF12" s="111">
        <v>100</v>
      </c>
      <c r="CG12" s="112">
        <v>100</v>
      </c>
      <c r="CH12" s="12">
        <f t="shared" si="13"/>
        <v>100</v>
      </c>
      <c r="CI12" s="2">
        <f t="shared" si="14"/>
        <v>10</v>
      </c>
      <c r="CJ12" s="116">
        <v>100</v>
      </c>
      <c r="CK12" s="12">
        <f t="shared" si="15"/>
        <v>100</v>
      </c>
      <c r="CL12" s="2">
        <f t="shared" si="16"/>
        <v>10</v>
      </c>
      <c r="CM12" s="16">
        <f t="shared" si="17"/>
        <v>20</v>
      </c>
      <c r="CN12" s="119">
        <v>86</v>
      </c>
      <c r="CO12" s="119">
        <v>78</v>
      </c>
      <c r="CP12" s="119">
        <v>96</v>
      </c>
      <c r="CQ12" s="119">
        <v>94</v>
      </c>
      <c r="CR12" s="119">
        <v>98</v>
      </c>
      <c r="CS12" s="119">
        <v>94</v>
      </c>
      <c r="CT12" s="119">
        <v>78</v>
      </c>
      <c r="CU12" s="119">
        <v>82</v>
      </c>
      <c r="CV12" s="119">
        <v>96</v>
      </c>
      <c r="CW12" s="119">
        <v>96</v>
      </c>
      <c r="CX12" s="119">
        <v>98</v>
      </c>
      <c r="CY12" s="120">
        <v>96</v>
      </c>
      <c r="CZ12" s="12">
        <f t="shared" si="18"/>
        <v>100</v>
      </c>
      <c r="DA12" s="2">
        <f t="shared" si="19"/>
        <v>10</v>
      </c>
      <c r="DB12" s="123">
        <v>100</v>
      </c>
      <c r="DC12" s="124">
        <v>100</v>
      </c>
      <c r="DD12" s="124">
        <v>96</v>
      </c>
      <c r="DE12" s="125">
        <v>96</v>
      </c>
      <c r="DF12" s="12">
        <f t="shared" si="20"/>
        <v>100</v>
      </c>
      <c r="DG12" s="2">
        <f t="shared" si="21"/>
        <v>10</v>
      </c>
      <c r="DH12" s="120">
        <v>100</v>
      </c>
      <c r="DI12" s="12">
        <f t="shared" si="22"/>
        <v>100</v>
      </c>
      <c r="DJ12" s="3">
        <f t="shared" si="23"/>
        <v>10</v>
      </c>
      <c r="DK12" s="17">
        <f t="shared" si="24"/>
        <v>30</v>
      </c>
      <c r="DL12" s="52">
        <f t="shared" si="25"/>
        <v>128</v>
      </c>
    </row>
    <row r="13" spans="1:116" ht="18.75">
      <c r="A13" s="43">
        <v>4</v>
      </c>
      <c r="B13" s="13" t="s">
        <v>142</v>
      </c>
      <c r="C13" s="59">
        <v>86.07594936708861</v>
      </c>
      <c r="D13" s="60">
        <f t="shared" si="0"/>
        <v>6</v>
      </c>
      <c r="E13" s="61">
        <v>1</v>
      </c>
      <c r="F13" s="62">
        <v>1</v>
      </c>
      <c r="G13" s="9">
        <f t="shared" si="1"/>
        <v>8</v>
      </c>
      <c r="H13" s="65">
        <v>1</v>
      </c>
      <c r="I13" s="66">
        <v>1</v>
      </c>
      <c r="J13" s="66">
        <v>1</v>
      </c>
      <c r="K13" s="66">
        <v>1</v>
      </c>
      <c r="L13" s="66">
        <v>1</v>
      </c>
      <c r="M13" s="66">
        <v>1</v>
      </c>
      <c r="N13" s="66">
        <v>1</v>
      </c>
      <c r="O13" s="66">
        <v>1</v>
      </c>
      <c r="P13" s="66">
        <v>1</v>
      </c>
      <c r="Q13" s="67">
        <v>1</v>
      </c>
      <c r="R13" s="10">
        <f t="shared" si="2"/>
        <v>10</v>
      </c>
      <c r="S13" s="71">
        <v>2</v>
      </c>
      <c r="T13" s="72">
        <v>4</v>
      </c>
      <c r="U13" s="73">
        <v>4</v>
      </c>
      <c r="V13" s="10">
        <f t="shared" si="3"/>
        <v>10</v>
      </c>
      <c r="W13" s="75">
        <v>10</v>
      </c>
      <c r="X13" s="11">
        <v>10</v>
      </c>
      <c r="Y13" s="14">
        <f t="shared" si="4"/>
        <v>38</v>
      </c>
      <c r="Z13" s="80">
        <v>1</v>
      </c>
      <c r="AA13" s="81">
        <v>1</v>
      </c>
      <c r="AB13" s="81">
        <v>1</v>
      </c>
      <c r="AC13" s="81">
        <v>1</v>
      </c>
      <c r="AD13" s="81">
        <v>1</v>
      </c>
      <c r="AE13" s="81">
        <v>1</v>
      </c>
      <c r="AF13" s="81">
        <v>0.5</v>
      </c>
      <c r="AG13" s="81">
        <v>0.5</v>
      </c>
      <c r="AH13" s="81">
        <v>0.5</v>
      </c>
      <c r="AI13" s="81">
        <v>0.5</v>
      </c>
      <c r="AJ13" s="81">
        <v>0</v>
      </c>
      <c r="AK13" s="81">
        <v>0</v>
      </c>
      <c r="AL13" s="81">
        <v>0</v>
      </c>
      <c r="AM13" s="82">
        <v>0</v>
      </c>
      <c r="AN13" s="5">
        <f t="shared" si="5"/>
        <v>8</v>
      </c>
      <c r="AO13" s="87">
        <v>1</v>
      </c>
      <c r="AP13" s="88">
        <v>0.5</v>
      </c>
      <c r="AQ13" s="89">
        <v>0.5</v>
      </c>
      <c r="AR13" s="89">
        <v>1</v>
      </c>
      <c r="AS13" s="89">
        <v>1</v>
      </c>
      <c r="AT13" s="89">
        <v>1</v>
      </c>
      <c r="AU13" s="89">
        <v>1</v>
      </c>
      <c r="AV13" s="89">
        <v>0.5</v>
      </c>
      <c r="AW13" s="89">
        <v>0.5</v>
      </c>
      <c r="AX13" s="89">
        <v>1</v>
      </c>
      <c r="AY13" s="89">
        <v>1</v>
      </c>
      <c r="AZ13" s="89">
        <v>0.5</v>
      </c>
      <c r="BA13" s="91">
        <v>0.5</v>
      </c>
      <c r="BB13" s="5">
        <f t="shared" si="6"/>
        <v>10</v>
      </c>
      <c r="BC13" s="94">
        <v>2</v>
      </c>
      <c r="BD13" s="81">
        <v>2</v>
      </c>
      <c r="BE13" s="81">
        <v>2</v>
      </c>
      <c r="BF13" s="81">
        <v>2</v>
      </c>
      <c r="BG13" s="82">
        <v>2</v>
      </c>
      <c r="BH13" s="5">
        <f t="shared" si="7"/>
        <v>10</v>
      </c>
      <c r="BI13" s="89">
        <v>2</v>
      </c>
      <c r="BJ13" s="88">
        <v>8</v>
      </c>
      <c r="BK13" s="5">
        <f t="shared" si="8"/>
        <v>10</v>
      </c>
      <c r="BL13" s="94">
        <v>1</v>
      </c>
      <c r="BM13" s="80">
        <v>0.5</v>
      </c>
      <c r="BN13" s="80">
        <v>0.5</v>
      </c>
      <c r="BO13" s="80">
        <v>1</v>
      </c>
      <c r="BP13" s="102">
        <v>2</v>
      </c>
      <c r="BQ13" s="101">
        <v>2</v>
      </c>
      <c r="BR13" s="82">
        <v>3</v>
      </c>
      <c r="BS13" s="5">
        <f t="shared" si="9"/>
        <v>10</v>
      </c>
      <c r="BT13" s="87">
        <v>3</v>
      </c>
      <c r="BU13" s="90">
        <v>3</v>
      </c>
      <c r="BV13" s="88">
        <v>4</v>
      </c>
      <c r="BW13" s="5">
        <f t="shared" si="10"/>
        <v>10</v>
      </c>
      <c r="BX13" s="94">
        <v>1</v>
      </c>
      <c r="BY13" s="81">
        <v>3</v>
      </c>
      <c r="BZ13" s="81">
        <v>2</v>
      </c>
      <c r="CA13" s="101">
        <v>4</v>
      </c>
      <c r="CB13" s="5">
        <f t="shared" si="11"/>
        <v>10</v>
      </c>
      <c r="CC13" s="14">
        <f t="shared" si="12"/>
        <v>68</v>
      </c>
      <c r="CD13" s="110">
        <v>100</v>
      </c>
      <c r="CE13" s="109">
        <v>97</v>
      </c>
      <c r="CF13" s="111">
        <v>94</v>
      </c>
      <c r="CG13" s="112">
        <v>100</v>
      </c>
      <c r="CH13" s="12">
        <f t="shared" si="13"/>
        <v>100</v>
      </c>
      <c r="CI13" s="2">
        <f t="shared" si="14"/>
        <v>10</v>
      </c>
      <c r="CJ13" s="116">
        <v>100</v>
      </c>
      <c r="CK13" s="12">
        <f t="shared" si="15"/>
        <v>100</v>
      </c>
      <c r="CL13" s="2">
        <f t="shared" si="16"/>
        <v>10</v>
      </c>
      <c r="CM13" s="16">
        <f t="shared" si="17"/>
        <v>20</v>
      </c>
      <c r="CN13" s="119">
        <v>90</v>
      </c>
      <c r="CO13" s="119">
        <v>71</v>
      </c>
      <c r="CP13" s="119">
        <v>94</v>
      </c>
      <c r="CQ13" s="119">
        <v>94</v>
      </c>
      <c r="CR13" s="119">
        <v>100</v>
      </c>
      <c r="CS13" s="119">
        <v>84</v>
      </c>
      <c r="CT13" s="119">
        <v>68</v>
      </c>
      <c r="CU13" s="119">
        <v>100</v>
      </c>
      <c r="CV13" s="119">
        <v>100</v>
      </c>
      <c r="CW13" s="119">
        <v>94</v>
      </c>
      <c r="CX13" s="119">
        <v>97</v>
      </c>
      <c r="CY13" s="120">
        <v>100</v>
      </c>
      <c r="CZ13" s="12">
        <f t="shared" si="18"/>
        <v>100</v>
      </c>
      <c r="DA13" s="2">
        <f t="shared" si="19"/>
        <v>10</v>
      </c>
      <c r="DB13" s="123">
        <v>100</v>
      </c>
      <c r="DC13" s="124">
        <v>100</v>
      </c>
      <c r="DD13" s="124">
        <v>94</v>
      </c>
      <c r="DE13" s="125">
        <v>97</v>
      </c>
      <c r="DF13" s="12">
        <f t="shared" si="20"/>
        <v>100</v>
      </c>
      <c r="DG13" s="2">
        <f t="shared" si="21"/>
        <v>10</v>
      </c>
      <c r="DH13" s="120">
        <v>94</v>
      </c>
      <c r="DI13" s="12">
        <f t="shared" si="22"/>
        <v>100</v>
      </c>
      <c r="DJ13" s="3">
        <f t="shared" si="23"/>
        <v>10</v>
      </c>
      <c r="DK13" s="17">
        <f t="shared" si="24"/>
        <v>30</v>
      </c>
      <c r="DL13" s="52">
        <f t="shared" si="25"/>
        <v>156</v>
      </c>
    </row>
    <row r="14" spans="1:116" ht="18.75">
      <c r="A14" s="43">
        <v>5</v>
      </c>
      <c r="B14" s="13" t="s">
        <v>149</v>
      </c>
      <c r="C14" s="59">
        <v>86.07594936708861</v>
      </c>
      <c r="D14" s="60">
        <f t="shared" si="0"/>
        <v>6</v>
      </c>
      <c r="E14" s="61">
        <v>1</v>
      </c>
      <c r="F14" s="62">
        <v>1</v>
      </c>
      <c r="G14" s="9">
        <f t="shared" si="1"/>
        <v>8</v>
      </c>
      <c r="H14" s="65">
        <v>1</v>
      </c>
      <c r="I14" s="66">
        <v>1</v>
      </c>
      <c r="J14" s="66">
        <v>1</v>
      </c>
      <c r="K14" s="66">
        <v>1</v>
      </c>
      <c r="L14" s="66">
        <v>1</v>
      </c>
      <c r="M14" s="66">
        <v>1</v>
      </c>
      <c r="N14" s="66">
        <v>1</v>
      </c>
      <c r="O14" s="66">
        <v>1</v>
      </c>
      <c r="P14" s="66">
        <v>1</v>
      </c>
      <c r="Q14" s="67">
        <v>1</v>
      </c>
      <c r="R14" s="10">
        <f t="shared" si="2"/>
        <v>10</v>
      </c>
      <c r="S14" s="71">
        <v>2</v>
      </c>
      <c r="T14" s="72">
        <v>4</v>
      </c>
      <c r="U14" s="73">
        <v>0</v>
      </c>
      <c r="V14" s="10">
        <f t="shared" si="3"/>
        <v>6</v>
      </c>
      <c r="W14" s="75">
        <v>0</v>
      </c>
      <c r="X14" s="11">
        <v>0</v>
      </c>
      <c r="Y14" s="14">
        <f t="shared" si="4"/>
        <v>24</v>
      </c>
      <c r="Z14" s="80">
        <v>1</v>
      </c>
      <c r="AA14" s="81">
        <v>1</v>
      </c>
      <c r="AB14" s="81">
        <v>1</v>
      </c>
      <c r="AC14" s="81">
        <v>1</v>
      </c>
      <c r="AD14" s="81">
        <v>1</v>
      </c>
      <c r="AE14" s="81">
        <v>1</v>
      </c>
      <c r="AF14" s="81">
        <v>0.5</v>
      </c>
      <c r="AG14" s="81">
        <v>0.5</v>
      </c>
      <c r="AH14" s="81">
        <v>0.5</v>
      </c>
      <c r="AI14" s="81">
        <v>0.5</v>
      </c>
      <c r="AJ14" s="81">
        <v>0.5</v>
      </c>
      <c r="AK14" s="81">
        <v>0.5</v>
      </c>
      <c r="AL14" s="81">
        <v>0.5</v>
      </c>
      <c r="AM14" s="82">
        <v>0</v>
      </c>
      <c r="AN14" s="5">
        <f t="shared" si="5"/>
        <v>9.5</v>
      </c>
      <c r="AO14" s="87">
        <v>0</v>
      </c>
      <c r="AP14" s="88">
        <v>0.5</v>
      </c>
      <c r="AQ14" s="89">
        <v>0.5</v>
      </c>
      <c r="AR14" s="89">
        <v>1</v>
      </c>
      <c r="AS14" s="89">
        <v>1</v>
      </c>
      <c r="AT14" s="89">
        <v>0</v>
      </c>
      <c r="AU14" s="89">
        <v>1</v>
      </c>
      <c r="AV14" s="89">
        <v>0.5</v>
      </c>
      <c r="AW14" s="89">
        <v>0.5</v>
      </c>
      <c r="AX14" s="89">
        <v>1</v>
      </c>
      <c r="AY14" s="89">
        <v>1</v>
      </c>
      <c r="AZ14" s="89">
        <v>0.5</v>
      </c>
      <c r="BA14" s="91">
        <v>0</v>
      </c>
      <c r="BB14" s="5">
        <f t="shared" si="6"/>
        <v>7.5</v>
      </c>
      <c r="BC14" s="94">
        <v>0</v>
      </c>
      <c r="BD14" s="81">
        <v>0</v>
      </c>
      <c r="BE14" s="81">
        <v>2</v>
      </c>
      <c r="BF14" s="81">
        <v>0</v>
      </c>
      <c r="BG14" s="82">
        <v>2</v>
      </c>
      <c r="BH14" s="5">
        <f t="shared" si="7"/>
        <v>4</v>
      </c>
      <c r="BI14" s="89">
        <v>2</v>
      </c>
      <c r="BJ14" s="88">
        <v>5</v>
      </c>
      <c r="BK14" s="5">
        <f t="shared" si="8"/>
        <v>7</v>
      </c>
      <c r="BL14" s="94">
        <v>1</v>
      </c>
      <c r="BM14" s="80">
        <v>0.5</v>
      </c>
      <c r="BN14" s="80">
        <v>0.5</v>
      </c>
      <c r="BO14" s="80">
        <v>1</v>
      </c>
      <c r="BP14" s="102">
        <v>2</v>
      </c>
      <c r="BQ14" s="101">
        <v>2</v>
      </c>
      <c r="BR14" s="82">
        <v>3</v>
      </c>
      <c r="BS14" s="5">
        <f t="shared" si="9"/>
        <v>10</v>
      </c>
      <c r="BT14" s="87">
        <v>0</v>
      </c>
      <c r="BU14" s="90">
        <v>3</v>
      </c>
      <c r="BV14" s="88">
        <v>4</v>
      </c>
      <c r="BW14" s="5">
        <f t="shared" si="10"/>
        <v>7</v>
      </c>
      <c r="BX14" s="94">
        <v>0</v>
      </c>
      <c r="BY14" s="81">
        <v>0</v>
      </c>
      <c r="BZ14" s="81">
        <v>2</v>
      </c>
      <c r="CA14" s="101">
        <v>4</v>
      </c>
      <c r="CB14" s="5">
        <f t="shared" si="11"/>
        <v>6</v>
      </c>
      <c r="CC14" s="14">
        <f t="shared" si="12"/>
        <v>51</v>
      </c>
      <c r="CD14" s="110">
        <v>100</v>
      </c>
      <c r="CE14" s="109">
        <v>100</v>
      </c>
      <c r="CF14" s="111">
        <v>100</v>
      </c>
      <c r="CG14" s="112">
        <v>100</v>
      </c>
      <c r="CH14" s="12">
        <f t="shared" si="13"/>
        <v>100</v>
      </c>
      <c r="CI14" s="2">
        <f t="shared" si="14"/>
        <v>10</v>
      </c>
      <c r="CJ14" s="116">
        <v>100</v>
      </c>
      <c r="CK14" s="12">
        <f t="shared" si="15"/>
        <v>100</v>
      </c>
      <c r="CL14" s="2">
        <f t="shared" si="16"/>
        <v>10</v>
      </c>
      <c r="CM14" s="16">
        <f t="shared" si="17"/>
        <v>20</v>
      </c>
      <c r="CN14" s="119">
        <v>100</v>
      </c>
      <c r="CO14" s="119">
        <v>76</v>
      </c>
      <c r="CP14" s="119">
        <v>94</v>
      </c>
      <c r="CQ14" s="119">
        <v>100</v>
      </c>
      <c r="CR14" s="119">
        <v>100</v>
      </c>
      <c r="CS14" s="119">
        <v>100</v>
      </c>
      <c r="CT14" s="119">
        <v>82</v>
      </c>
      <c r="CU14" s="119">
        <v>88</v>
      </c>
      <c r="CV14" s="119">
        <v>100</v>
      </c>
      <c r="CW14" s="119">
        <v>100</v>
      </c>
      <c r="CX14" s="119">
        <v>100</v>
      </c>
      <c r="CY14" s="120">
        <v>88</v>
      </c>
      <c r="CZ14" s="12">
        <f t="shared" si="18"/>
        <v>100</v>
      </c>
      <c r="DA14" s="2">
        <f t="shared" si="19"/>
        <v>10</v>
      </c>
      <c r="DB14" s="123">
        <v>100</v>
      </c>
      <c r="DC14" s="124">
        <v>100</v>
      </c>
      <c r="DD14" s="124">
        <v>100</v>
      </c>
      <c r="DE14" s="125">
        <v>100</v>
      </c>
      <c r="DF14" s="12">
        <f t="shared" si="20"/>
        <v>100</v>
      </c>
      <c r="DG14" s="2">
        <f t="shared" si="21"/>
        <v>10</v>
      </c>
      <c r="DH14" s="120">
        <v>100</v>
      </c>
      <c r="DI14" s="12">
        <f t="shared" si="22"/>
        <v>100</v>
      </c>
      <c r="DJ14" s="3">
        <f t="shared" si="23"/>
        <v>10</v>
      </c>
      <c r="DK14" s="17">
        <f t="shared" si="24"/>
        <v>30</v>
      </c>
      <c r="DL14" s="52">
        <f t="shared" si="25"/>
        <v>125</v>
      </c>
    </row>
    <row r="15" spans="1:116" ht="19.5" thickBot="1">
      <c r="A15" s="43">
        <v>6</v>
      </c>
      <c r="B15" s="13" t="s">
        <v>146</v>
      </c>
      <c r="C15" s="59">
        <v>89.87341772151899</v>
      </c>
      <c r="D15" s="60">
        <f t="shared" si="0"/>
        <v>6</v>
      </c>
      <c r="E15" s="61">
        <v>1</v>
      </c>
      <c r="F15" s="62">
        <v>2</v>
      </c>
      <c r="G15" s="9">
        <f t="shared" si="1"/>
        <v>9</v>
      </c>
      <c r="H15" s="65">
        <v>1</v>
      </c>
      <c r="I15" s="66">
        <v>1</v>
      </c>
      <c r="J15" s="66">
        <v>1</v>
      </c>
      <c r="K15" s="66">
        <v>1</v>
      </c>
      <c r="L15" s="66">
        <v>1</v>
      </c>
      <c r="M15" s="66">
        <v>1</v>
      </c>
      <c r="N15" s="66">
        <v>1</v>
      </c>
      <c r="O15" s="66">
        <v>1</v>
      </c>
      <c r="P15" s="66">
        <v>1</v>
      </c>
      <c r="Q15" s="67">
        <v>1</v>
      </c>
      <c r="R15" s="10">
        <f t="shared" si="2"/>
        <v>10</v>
      </c>
      <c r="S15" s="71">
        <v>2</v>
      </c>
      <c r="T15" s="72">
        <v>4</v>
      </c>
      <c r="U15" s="73">
        <v>4</v>
      </c>
      <c r="V15" s="10">
        <f t="shared" si="3"/>
        <v>10</v>
      </c>
      <c r="W15" s="75">
        <v>10</v>
      </c>
      <c r="X15" s="11">
        <v>10</v>
      </c>
      <c r="Y15" s="14">
        <f t="shared" si="4"/>
        <v>39</v>
      </c>
      <c r="Z15" s="80">
        <v>1</v>
      </c>
      <c r="AA15" s="81">
        <v>1</v>
      </c>
      <c r="AB15" s="81">
        <v>1</v>
      </c>
      <c r="AC15" s="81">
        <v>1</v>
      </c>
      <c r="AD15" s="81">
        <v>1</v>
      </c>
      <c r="AE15" s="81">
        <v>1</v>
      </c>
      <c r="AF15" s="81">
        <v>0.5</v>
      </c>
      <c r="AG15" s="81">
        <v>0.5</v>
      </c>
      <c r="AH15" s="81">
        <v>0.5</v>
      </c>
      <c r="AI15" s="81">
        <v>0.5</v>
      </c>
      <c r="AJ15" s="81">
        <v>0</v>
      </c>
      <c r="AK15" s="81">
        <v>0</v>
      </c>
      <c r="AL15" s="81">
        <v>0</v>
      </c>
      <c r="AM15" s="82">
        <v>0</v>
      </c>
      <c r="AN15" s="5">
        <f t="shared" si="5"/>
        <v>8</v>
      </c>
      <c r="AO15" s="87">
        <v>1</v>
      </c>
      <c r="AP15" s="88">
        <v>0.5</v>
      </c>
      <c r="AQ15" s="89">
        <v>0.5</v>
      </c>
      <c r="AR15" s="89">
        <v>1</v>
      </c>
      <c r="AS15" s="89">
        <v>1</v>
      </c>
      <c r="AT15" s="89">
        <v>1</v>
      </c>
      <c r="AU15" s="89">
        <v>1</v>
      </c>
      <c r="AV15" s="89">
        <v>0.5</v>
      </c>
      <c r="AW15" s="89">
        <v>0.5</v>
      </c>
      <c r="AX15" s="89">
        <v>1</v>
      </c>
      <c r="AY15" s="89">
        <v>1</v>
      </c>
      <c r="AZ15" s="89">
        <v>0.5</v>
      </c>
      <c r="BA15" s="91">
        <v>0.5</v>
      </c>
      <c r="BB15" s="5">
        <f t="shared" si="6"/>
        <v>10</v>
      </c>
      <c r="BC15" s="94">
        <v>2</v>
      </c>
      <c r="BD15" s="81">
        <v>0</v>
      </c>
      <c r="BE15" s="81">
        <v>2</v>
      </c>
      <c r="BF15" s="81">
        <v>0</v>
      </c>
      <c r="BG15" s="82">
        <v>2</v>
      </c>
      <c r="BH15" s="5">
        <f t="shared" si="7"/>
        <v>6</v>
      </c>
      <c r="BI15" s="89">
        <v>2</v>
      </c>
      <c r="BJ15" s="88">
        <v>8</v>
      </c>
      <c r="BK15" s="5">
        <f t="shared" si="8"/>
        <v>10</v>
      </c>
      <c r="BL15" s="94">
        <v>1</v>
      </c>
      <c r="BM15" s="80">
        <v>0.5</v>
      </c>
      <c r="BN15" s="80">
        <v>0.5</v>
      </c>
      <c r="BO15" s="80">
        <v>1</v>
      </c>
      <c r="BP15" s="102">
        <v>2</v>
      </c>
      <c r="BQ15" s="101">
        <v>2</v>
      </c>
      <c r="BR15" s="82">
        <v>3</v>
      </c>
      <c r="BS15" s="5">
        <f t="shared" si="9"/>
        <v>10</v>
      </c>
      <c r="BT15" s="87">
        <v>3</v>
      </c>
      <c r="BU15" s="90">
        <v>0</v>
      </c>
      <c r="BV15" s="88">
        <v>4</v>
      </c>
      <c r="BW15" s="5">
        <f t="shared" si="10"/>
        <v>7</v>
      </c>
      <c r="BX15" s="94">
        <v>0</v>
      </c>
      <c r="BY15" s="81">
        <v>3</v>
      </c>
      <c r="BZ15" s="81">
        <v>2</v>
      </c>
      <c r="CA15" s="101">
        <v>0</v>
      </c>
      <c r="CB15" s="5">
        <f t="shared" si="11"/>
        <v>5</v>
      </c>
      <c r="CC15" s="14">
        <f t="shared" si="12"/>
        <v>56</v>
      </c>
      <c r="CD15" s="110">
        <v>100</v>
      </c>
      <c r="CE15" s="109">
        <v>90</v>
      </c>
      <c r="CF15" s="111">
        <v>100</v>
      </c>
      <c r="CG15" s="112">
        <v>100</v>
      </c>
      <c r="CH15" s="12">
        <f t="shared" si="13"/>
        <v>100</v>
      </c>
      <c r="CI15" s="2">
        <f t="shared" si="14"/>
        <v>10</v>
      </c>
      <c r="CJ15" s="116">
        <v>100</v>
      </c>
      <c r="CK15" s="12">
        <f t="shared" si="15"/>
        <v>100</v>
      </c>
      <c r="CL15" s="2">
        <f t="shared" si="16"/>
        <v>10</v>
      </c>
      <c r="CM15" s="16">
        <f t="shared" si="17"/>
        <v>20</v>
      </c>
      <c r="CN15" s="119">
        <v>95</v>
      </c>
      <c r="CO15" s="119">
        <v>95</v>
      </c>
      <c r="CP15" s="119">
        <v>100</v>
      </c>
      <c r="CQ15" s="119">
        <v>100</v>
      </c>
      <c r="CR15" s="119">
        <v>100</v>
      </c>
      <c r="CS15" s="119">
        <v>100</v>
      </c>
      <c r="CT15" s="119">
        <v>80</v>
      </c>
      <c r="CU15" s="119">
        <v>100</v>
      </c>
      <c r="CV15" s="119">
        <v>100</v>
      </c>
      <c r="CW15" s="119">
        <v>100</v>
      </c>
      <c r="CX15" s="119">
        <v>100</v>
      </c>
      <c r="CY15" s="120">
        <v>95</v>
      </c>
      <c r="CZ15" s="12">
        <f t="shared" si="18"/>
        <v>100</v>
      </c>
      <c r="DA15" s="2">
        <f t="shared" si="19"/>
        <v>10</v>
      </c>
      <c r="DB15" s="123">
        <v>100</v>
      </c>
      <c r="DC15" s="124">
        <v>95</v>
      </c>
      <c r="DD15" s="124">
        <v>100</v>
      </c>
      <c r="DE15" s="125">
        <v>100</v>
      </c>
      <c r="DF15" s="12">
        <f t="shared" si="20"/>
        <v>100</v>
      </c>
      <c r="DG15" s="2">
        <f t="shared" si="21"/>
        <v>10</v>
      </c>
      <c r="DH15" s="120">
        <v>90</v>
      </c>
      <c r="DI15" s="12">
        <f t="shared" si="22"/>
        <v>100</v>
      </c>
      <c r="DJ15" s="3">
        <f t="shared" si="23"/>
        <v>10</v>
      </c>
      <c r="DK15" s="17">
        <f t="shared" si="24"/>
        <v>30</v>
      </c>
      <c r="DL15" s="52">
        <f t="shared" si="25"/>
        <v>145</v>
      </c>
    </row>
    <row r="16" spans="1:116" ht="24.75" customHeight="1">
      <c r="A16" s="201" t="s">
        <v>123</v>
      </c>
      <c r="B16" s="202"/>
      <c r="C16" s="18"/>
      <c r="D16" s="18"/>
      <c r="E16" s="18"/>
      <c r="F16" s="19"/>
      <c r="G16" s="23">
        <f>AVERAGE(G10:G15)</f>
        <v>8.666666666666666</v>
      </c>
      <c r="H16" s="21"/>
      <c r="I16" s="18"/>
      <c r="J16" s="18"/>
      <c r="K16" s="18"/>
      <c r="L16" s="18"/>
      <c r="M16" s="18"/>
      <c r="N16" s="18"/>
      <c r="O16" s="18"/>
      <c r="P16" s="18"/>
      <c r="Q16" s="19"/>
      <c r="R16" s="23">
        <f>AVERAGE(R10:R15)</f>
        <v>10</v>
      </c>
      <c r="S16" s="21"/>
      <c r="T16" s="18"/>
      <c r="U16" s="19"/>
      <c r="V16" s="20">
        <f>AVERAGE(V10:V15)</f>
        <v>9.333333333333334</v>
      </c>
      <c r="W16" s="22"/>
      <c r="X16" s="20">
        <f>AVERAGE(X10:X15)</f>
        <v>5</v>
      </c>
      <c r="Y16" s="42">
        <f>AVERAGE(Y10:Y15)</f>
        <v>33</v>
      </c>
      <c r="Z16" s="21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9"/>
      <c r="AN16" s="20">
        <f>AVERAGE(AN10:AN15)</f>
        <v>8.5</v>
      </c>
      <c r="AO16" s="21"/>
      <c r="AP16" s="25"/>
      <c r="AQ16" s="21"/>
      <c r="AR16" s="18"/>
      <c r="AS16" s="18"/>
      <c r="AT16" s="18"/>
      <c r="AU16" s="18"/>
      <c r="AV16" s="18"/>
      <c r="AW16" s="18"/>
      <c r="AX16" s="18"/>
      <c r="AY16" s="18"/>
      <c r="AZ16" s="18"/>
      <c r="BA16" s="19"/>
      <c r="BB16" s="20">
        <f>AVERAGE(BB10:BB15)</f>
        <v>9.333333333333334</v>
      </c>
      <c r="BC16" s="21"/>
      <c r="BD16" s="18"/>
      <c r="BE16" s="18"/>
      <c r="BF16" s="18"/>
      <c r="BG16" s="19"/>
      <c r="BH16" s="20">
        <f>AVERAGE(BH10:BH15)</f>
        <v>7.666666666666667</v>
      </c>
      <c r="BI16" s="21"/>
      <c r="BJ16" s="19"/>
      <c r="BK16" s="20">
        <f>AVERAGE(BK10:BK15)</f>
        <v>9.166666666666666</v>
      </c>
      <c r="BL16" s="21"/>
      <c r="BM16" s="18"/>
      <c r="BN16" s="18"/>
      <c r="BO16" s="18"/>
      <c r="BP16" s="18"/>
      <c r="BQ16" s="18"/>
      <c r="BR16" s="19"/>
      <c r="BS16" s="20">
        <f>AVERAGE(BS10:BS15)</f>
        <v>10</v>
      </c>
      <c r="BT16" s="21"/>
      <c r="BU16" s="18"/>
      <c r="BV16" s="19"/>
      <c r="BW16" s="23">
        <f>AVERAGE(BW10:BW15)</f>
        <v>8</v>
      </c>
      <c r="BX16" s="21"/>
      <c r="BY16" s="18"/>
      <c r="BZ16" s="18"/>
      <c r="CA16" s="19"/>
      <c r="CB16" s="20">
        <f>AVERAGE(CB10:CB15)</f>
        <v>6.333333333333333</v>
      </c>
      <c r="CC16" s="24">
        <f>AVERAGE(CC10:CC15)</f>
        <v>59</v>
      </c>
      <c r="CD16" s="21"/>
      <c r="CE16" s="18"/>
      <c r="CF16" s="18"/>
      <c r="CG16" s="19"/>
      <c r="CH16" s="23">
        <f>AVERAGE(CH10:CH15)</f>
        <v>100</v>
      </c>
      <c r="CI16" s="23">
        <f>AVERAGE(CI10:CI15)</f>
        <v>10</v>
      </c>
      <c r="CJ16" s="44"/>
      <c r="CK16" s="23">
        <f>AVERAGE(CK10:CK15)</f>
        <v>100</v>
      </c>
      <c r="CL16" s="23">
        <f>AVERAGE(CL10:CL15)</f>
        <v>10</v>
      </c>
      <c r="CM16" s="42">
        <f>AVERAGE(CM10:CM15)</f>
        <v>20</v>
      </c>
      <c r="CN16" s="21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9"/>
      <c r="CZ16" s="23">
        <f>AVERAGE(CZ10:CZ15)</f>
        <v>100</v>
      </c>
      <c r="DA16" s="23">
        <f>AVERAGE(DA10:DA15)</f>
        <v>10</v>
      </c>
      <c r="DB16" s="21"/>
      <c r="DC16" s="18"/>
      <c r="DD16" s="18"/>
      <c r="DE16" s="19"/>
      <c r="DF16" s="23">
        <f>AVERAGE(DF10:DF15)</f>
        <v>100</v>
      </c>
      <c r="DG16" s="23">
        <f>AVERAGE(DG10:DG15)</f>
        <v>10</v>
      </c>
      <c r="DH16" s="44"/>
      <c r="DI16" s="23">
        <f>AVERAGE(DI10:DI15)</f>
        <v>100</v>
      </c>
      <c r="DJ16" s="23">
        <f>AVERAGE(DJ10:DJ15)</f>
        <v>10</v>
      </c>
      <c r="DK16" s="42">
        <f>AVERAGE(DK10:DK15)</f>
        <v>30</v>
      </c>
      <c r="DL16" s="26">
        <f>AVERAGE(DL10:DL15)</f>
        <v>142</v>
      </c>
    </row>
    <row r="17" spans="1:116" ht="24.75" customHeight="1">
      <c r="A17" s="175" t="s">
        <v>124</v>
      </c>
      <c r="B17" s="176"/>
      <c r="C17" s="27"/>
      <c r="D17" s="27"/>
      <c r="E17" s="27"/>
      <c r="F17" s="28"/>
      <c r="G17" s="29">
        <f>MAX(G10:G15)</f>
        <v>9</v>
      </c>
      <c r="H17" s="30"/>
      <c r="I17" s="27"/>
      <c r="J17" s="27"/>
      <c r="K17" s="27"/>
      <c r="L17" s="27"/>
      <c r="M17" s="27"/>
      <c r="N17" s="27"/>
      <c r="O17" s="27"/>
      <c r="P17" s="27"/>
      <c r="Q17" s="28"/>
      <c r="R17" s="29">
        <f>MAX(R10:R15)</f>
        <v>10</v>
      </c>
      <c r="S17" s="30"/>
      <c r="T17" s="27"/>
      <c r="U17" s="28"/>
      <c r="V17" s="29">
        <f>MAX(V10:V15)</f>
        <v>10</v>
      </c>
      <c r="W17" s="31"/>
      <c r="X17" s="29">
        <f>MAX(X10:X15)</f>
        <v>10</v>
      </c>
      <c r="Y17" s="32">
        <f>MAX(Y10:Y15)</f>
        <v>39</v>
      </c>
      <c r="Z17" s="30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8"/>
      <c r="AN17" s="29">
        <f>MAX(AN10:AN15)</f>
        <v>10</v>
      </c>
      <c r="AO17" s="30"/>
      <c r="AP17" s="33"/>
      <c r="AQ17" s="30"/>
      <c r="AR17" s="27"/>
      <c r="AS17" s="27"/>
      <c r="AT17" s="27"/>
      <c r="AU17" s="27"/>
      <c r="AV17" s="27"/>
      <c r="AW17" s="27"/>
      <c r="AX17" s="27"/>
      <c r="AY17" s="27"/>
      <c r="AZ17" s="27"/>
      <c r="BA17" s="28"/>
      <c r="BB17" s="29">
        <f>MAX(BB10:BB15)</f>
        <v>10</v>
      </c>
      <c r="BC17" s="30"/>
      <c r="BD17" s="27"/>
      <c r="BE17" s="27"/>
      <c r="BF17" s="27"/>
      <c r="BG17" s="28"/>
      <c r="BH17" s="29">
        <f>MAX(BH10:BH15)</f>
        <v>10</v>
      </c>
      <c r="BI17" s="30"/>
      <c r="BJ17" s="28"/>
      <c r="BK17" s="29">
        <f>MAX(BK10:BK15)</f>
        <v>10</v>
      </c>
      <c r="BL17" s="30"/>
      <c r="BM17" s="27"/>
      <c r="BN17" s="27"/>
      <c r="BO17" s="27"/>
      <c r="BP17" s="27"/>
      <c r="BQ17" s="27"/>
      <c r="BR17" s="28"/>
      <c r="BS17" s="29">
        <f>MAX(BS10:BS15)</f>
        <v>10</v>
      </c>
      <c r="BT17" s="30"/>
      <c r="BU17" s="27"/>
      <c r="BV17" s="28"/>
      <c r="BW17" s="29">
        <f>MAX(BW10:BW15)</f>
        <v>10</v>
      </c>
      <c r="BX17" s="30"/>
      <c r="BY17" s="27"/>
      <c r="BZ17" s="27"/>
      <c r="CA17" s="28"/>
      <c r="CB17" s="29">
        <f>MAX(CB10:CB15)</f>
        <v>10</v>
      </c>
      <c r="CC17" s="32">
        <f>MAX(CC10:CC15)</f>
        <v>68</v>
      </c>
      <c r="CD17" s="30"/>
      <c r="CE17" s="27"/>
      <c r="CF17" s="27"/>
      <c r="CG17" s="28"/>
      <c r="CH17" s="29">
        <f>MAX(CH10:CH15)</f>
        <v>100</v>
      </c>
      <c r="CI17" s="29">
        <f>MAX(CI10:CI15)</f>
        <v>10</v>
      </c>
      <c r="CJ17" s="45"/>
      <c r="CK17" s="29">
        <f>MAX(CK10:CK15)</f>
        <v>100</v>
      </c>
      <c r="CL17" s="29">
        <f>MAX(CL10:CL15)</f>
        <v>10</v>
      </c>
      <c r="CM17" s="32">
        <f>MAX(CM10:CM15)</f>
        <v>20</v>
      </c>
      <c r="CN17" s="30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8"/>
      <c r="CZ17" s="29">
        <f>MAX(CZ10:CZ15)</f>
        <v>100</v>
      </c>
      <c r="DA17" s="29">
        <f>MAX(DA10:DA15)</f>
        <v>10</v>
      </c>
      <c r="DB17" s="30"/>
      <c r="DC17" s="27"/>
      <c r="DD17" s="27"/>
      <c r="DE17" s="28"/>
      <c r="DF17" s="29">
        <f>MAX(DF10:DF15)</f>
        <v>100</v>
      </c>
      <c r="DG17" s="29">
        <f>MAX(DG10:DG15)</f>
        <v>10</v>
      </c>
      <c r="DH17" s="45"/>
      <c r="DI17" s="29">
        <f>MAX(DI10:DI15)</f>
        <v>100</v>
      </c>
      <c r="DJ17" s="29">
        <f>MAX(DJ10:DJ15)</f>
        <v>10</v>
      </c>
      <c r="DK17" s="32">
        <f>MAX(DK10:DK15)</f>
        <v>30</v>
      </c>
      <c r="DL17" s="53">
        <f>MAX(DL10:DL15)</f>
        <v>156</v>
      </c>
    </row>
    <row r="18" spans="1:116" ht="24.75" customHeight="1" thickBot="1">
      <c r="A18" s="177" t="s">
        <v>125</v>
      </c>
      <c r="B18" s="178"/>
      <c r="C18" s="34"/>
      <c r="D18" s="34"/>
      <c r="E18" s="34"/>
      <c r="F18" s="35"/>
      <c r="G18" s="36">
        <f>MIN(G10:G15)</f>
        <v>8</v>
      </c>
      <c r="H18" s="37"/>
      <c r="I18" s="34"/>
      <c r="J18" s="34"/>
      <c r="K18" s="34"/>
      <c r="L18" s="34"/>
      <c r="M18" s="34"/>
      <c r="N18" s="34"/>
      <c r="O18" s="34"/>
      <c r="P18" s="34"/>
      <c r="Q18" s="35"/>
      <c r="R18" s="36">
        <f>MIN(R10:R15)</f>
        <v>10</v>
      </c>
      <c r="S18" s="37"/>
      <c r="T18" s="34"/>
      <c r="U18" s="35"/>
      <c r="V18" s="36">
        <f>MIN(V10:V15)</f>
        <v>6</v>
      </c>
      <c r="W18" s="38"/>
      <c r="X18" s="36">
        <f>MIN(X10:X15)</f>
        <v>0</v>
      </c>
      <c r="Y18" s="39">
        <f>MIN(Y10:Y15)</f>
        <v>24</v>
      </c>
      <c r="Z18" s="37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5"/>
      <c r="AN18" s="36">
        <f>MIN(AN10:AN15)</f>
        <v>7.5</v>
      </c>
      <c r="AO18" s="37"/>
      <c r="AP18" s="40"/>
      <c r="AQ18" s="37"/>
      <c r="AR18" s="34"/>
      <c r="AS18" s="34"/>
      <c r="AT18" s="34"/>
      <c r="AU18" s="34"/>
      <c r="AV18" s="34"/>
      <c r="AW18" s="34"/>
      <c r="AX18" s="34"/>
      <c r="AY18" s="34"/>
      <c r="AZ18" s="34"/>
      <c r="BA18" s="35"/>
      <c r="BB18" s="36">
        <f>MIN(BB10:BB15)</f>
        <v>7.5</v>
      </c>
      <c r="BC18" s="37"/>
      <c r="BD18" s="34"/>
      <c r="BE18" s="34"/>
      <c r="BF18" s="34"/>
      <c r="BG18" s="35"/>
      <c r="BH18" s="36">
        <f>MIN(BH10:BH15)</f>
        <v>4</v>
      </c>
      <c r="BI18" s="37"/>
      <c r="BJ18" s="35"/>
      <c r="BK18" s="36">
        <f>MIN(BK10:BK15)</f>
        <v>7</v>
      </c>
      <c r="BL18" s="37"/>
      <c r="BM18" s="34"/>
      <c r="BN18" s="34"/>
      <c r="BO18" s="34"/>
      <c r="BP18" s="34"/>
      <c r="BQ18" s="34"/>
      <c r="BR18" s="35"/>
      <c r="BS18" s="36">
        <f>MIN(BS10:BS15)</f>
        <v>10</v>
      </c>
      <c r="BT18" s="37"/>
      <c r="BU18" s="34"/>
      <c r="BV18" s="35"/>
      <c r="BW18" s="36">
        <f>MIN(BW10:BW15)</f>
        <v>4</v>
      </c>
      <c r="BX18" s="37"/>
      <c r="BY18" s="34"/>
      <c r="BZ18" s="34"/>
      <c r="CA18" s="35"/>
      <c r="CB18" s="36">
        <f>MIN(CB10:CB15)</f>
        <v>3</v>
      </c>
      <c r="CC18" s="39">
        <f>MIN(CC10:CC15)</f>
        <v>49</v>
      </c>
      <c r="CD18" s="37"/>
      <c r="CE18" s="34"/>
      <c r="CF18" s="34"/>
      <c r="CG18" s="35"/>
      <c r="CH18" s="36">
        <f>MIN(CH10:CH15)</f>
        <v>100</v>
      </c>
      <c r="CI18" s="36">
        <f>MIN(CI10:CI15)</f>
        <v>10</v>
      </c>
      <c r="CJ18" s="41"/>
      <c r="CK18" s="36">
        <f>MIN(CK10:CK15)</f>
        <v>100</v>
      </c>
      <c r="CL18" s="36">
        <f>MIN(CL10:CL15)</f>
        <v>10</v>
      </c>
      <c r="CM18" s="39">
        <f>MIN(CM10:CM15)</f>
        <v>20</v>
      </c>
      <c r="CN18" s="37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5"/>
      <c r="CZ18" s="36">
        <f>MIN(CZ10:CZ15)</f>
        <v>100</v>
      </c>
      <c r="DA18" s="36">
        <f>MIN(DA10:DA15)</f>
        <v>10</v>
      </c>
      <c r="DB18" s="37"/>
      <c r="DC18" s="34"/>
      <c r="DD18" s="34"/>
      <c r="DE18" s="35"/>
      <c r="DF18" s="36">
        <f>MIN(DF10:DF15)</f>
        <v>100</v>
      </c>
      <c r="DG18" s="36">
        <f>MIN(DG10:DG15)</f>
        <v>10</v>
      </c>
      <c r="DH18" s="41"/>
      <c r="DI18" s="36">
        <f>MIN(DI10:DI15)</f>
        <v>100</v>
      </c>
      <c r="DJ18" s="36">
        <f>MIN(DJ10:DJ15)</f>
        <v>10</v>
      </c>
      <c r="DK18" s="39">
        <f>MIN(DK10:DK15)</f>
        <v>30</v>
      </c>
      <c r="DL18" s="54">
        <f>MIN(DL10:DL15)</f>
        <v>125</v>
      </c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</sheetData>
  <sheetProtection/>
  <autoFilter ref="A9:DL9"/>
  <mergeCells count="141">
    <mergeCell ref="DF5:DF7"/>
    <mergeCell ref="BZ5:BZ7"/>
    <mergeCell ref="DB5:DB7"/>
    <mergeCell ref="DC5:DC7"/>
    <mergeCell ref="DD5:DD7"/>
    <mergeCell ref="DE5:DE7"/>
    <mergeCell ref="CS5:CS7"/>
    <mergeCell ref="CT5:CT7"/>
    <mergeCell ref="CU5:CU7"/>
    <mergeCell ref="CW5:CW7"/>
    <mergeCell ref="CD5:CD7"/>
    <mergeCell ref="CB5:CB7"/>
    <mergeCell ref="CG5:CG7"/>
    <mergeCell ref="CM3:CM7"/>
    <mergeCell ref="CN3:DA4"/>
    <mergeCell ref="BX3:CB4"/>
    <mergeCell ref="CC3:CC7"/>
    <mergeCell ref="CD3:CI4"/>
    <mergeCell ref="CE5:CE7"/>
    <mergeCell ref="CH5:CH7"/>
    <mergeCell ref="AW5:AW7"/>
    <mergeCell ref="AX5:AX7"/>
    <mergeCell ref="AY5:AY7"/>
    <mergeCell ref="AR5:AR7"/>
    <mergeCell ref="AQ5:AQ7"/>
    <mergeCell ref="BB5:BB7"/>
    <mergeCell ref="BL3:BS4"/>
    <mergeCell ref="AS5:AS7"/>
    <mergeCell ref="BR5:BR7"/>
    <mergeCell ref="BI5:BI7"/>
    <mergeCell ref="BD5:BD7"/>
    <mergeCell ref="BE5:BE7"/>
    <mergeCell ref="BL5:BL7"/>
    <mergeCell ref="AT5:AT7"/>
    <mergeCell ref="BJ5:BJ7"/>
    <mergeCell ref="BK5:BK7"/>
    <mergeCell ref="DH3:DJ4"/>
    <mergeCell ref="BT3:BW4"/>
    <mergeCell ref="AC5:AC7"/>
    <mergeCell ref="AD5:AD7"/>
    <mergeCell ref="AE5:AE7"/>
    <mergeCell ref="AF5:AF7"/>
    <mergeCell ref="AG5:AG7"/>
    <mergeCell ref="BY5:BY7"/>
    <mergeCell ref="Z3:AN4"/>
    <mergeCell ref="AO3:BB3"/>
    <mergeCell ref="C2:Y2"/>
    <mergeCell ref="DK3:DK7"/>
    <mergeCell ref="CX5:CX7"/>
    <mergeCell ref="CY5:CY7"/>
    <mergeCell ref="CZ5:CZ7"/>
    <mergeCell ref="DA5:DA7"/>
    <mergeCell ref="DG5:DG7"/>
    <mergeCell ref="DI5:DI7"/>
    <mergeCell ref="DJ5:DJ7"/>
    <mergeCell ref="DB3:DG4"/>
    <mergeCell ref="Z2:CC2"/>
    <mergeCell ref="CD2:CM2"/>
    <mergeCell ref="CN2:DK2"/>
    <mergeCell ref="DL2:DL7"/>
    <mergeCell ref="C3:G3"/>
    <mergeCell ref="H3:R3"/>
    <mergeCell ref="S3:V3"/>
    <mergeCell ref="W3:X3"/>
    <mergeCell ref="CR5:CR7"/>
    <mergeCell ref="F4:F5"/>
    <mergeCell ref="C4:D4"/>
    <mergeCell ref="C5:C8"/>
    <mergeCell ref="BC3:BH4"/>
    <mergeCell ref="H4:H7"/>
    <mergeCell ref="I4:I7"/>
    <mergeCell ref="J4:J7"/>
    <mergeCell ref="R4:R7"/>
    <mergeCell ref="AJ5:AJ7"/>
    <mergeCell ref="AO4:AP4"/>
    <mergeCell ref="AQ4:BB4"/>
    <mergeCell ref="BI3:BK4"/>
    <mergeCell ref="AI5:AI7"/>
    <mergeCell ref="AB5:AB7"/>
    <mergeCell ref="Z5:Z7"/>
    <mergeCell ref="AA5:AA7"/>
    <mergeCell ref="T4:T7"/>
    <mergeCell ref="U4:U7"/>
    <mergeCell ref="AH5:AH7"/>
    <mergeCell ref="V4:V7"/>
    <mergeCell ref="BF5:BF7"/>
    <mergeCell ref="AK5:AK7"/>
    <mergeCell ref="AL5:AL7"/>
    <mergeCell ref="AM5:AM7"/>
    <mergeCell ref="AV5:AV7"/>
    <mergeCell ref="AN5:AN7"/>
    <mergeCell ref="AO5:AO7"/>
    <mergeCell ref="AP5:AP7"/>
    <mergeCell ref="BP5:BP7"/>
    <mergeCell ref="BQ5:BQ7"/>
    <mergeCell ref="BS5:BS7"/>
    <mergeCell ref="BX5:BX7"/>
    <mergeCell ref="BN5:BN7"/>
    <mergeCell ref="AZ5:AZ7"/>
    <mergeCell ref="BG5:BG7"/>
    <mergeCell ref="BH5:BH7"/>
    <mergeCell ref="B2:B8"/>
    <mergeCell ref="CJ3:CL4"/>
    <mergeCell ref="CV5:CV7"/>
    <mergeCell ref="A16:B16"/>
    <mergeCell ref="CO5:CO7"/>
    <mergeCell ref="CP5:CP7"/>
    <mergeCell ref="CQ5:CQ7"/>
    <mergeCell ref="BW5:BW7"/>
    <mergeCell ref="BV5:BV7"/>
    <mergeCell ref="CA5:CA7"/>
    <mergeCell ref="L4:L7"/>
    <mergeCell ref="A17:B17"/>
    <mergeCell ref="A18:B18"/>
    <mergeCell ref="Y3:Y7"/>
    <mergeCell ref="X4:X7"/>
    <mergeCell ref="P4:P7"/>
    <mergeCell ref="Q4:Q7"/>
    <mergeCell ref="S4:S7"/>
    <mergeCell ref="D5:D8"/>
    <mergeCell ref="A2:A8"/>
    <mergeCell ref="CN5:CN7"/>
    <mergeCell ref="CL5:CL7"/>
    <mergeCell ref="BM5:BM7"/>
    <mergeCell ref="BA5:BA7"/>
    <mergeCell ref="CI5:CI7"/>
    <mergeCell ref="CK5:CK7"/>
    <mergeCell ref="CF5:CF7"/>
    <mergeCell ref="BO5:BO7"/>
    <mergeCell ref="BT5:BT7"/>
    <mergeCell ref="BU5:BU7"/>
    <mergeCell ref="M4:M7"/>
    <mergeCell ref="AU5:AU7"/>
    <mergeCell ref="BC5:BC7"/>
    <mergeCell ref="E7:E8"/>
    <mergeCell ref="E4:E6"/>
    <mergeCell ref="N4:N7"/>
    <mergeCell ref="O4:O7"/>
    <mergeCell ref="W4:W7"/>
    <mergeCell ref="G4:G7"/>
    <mergeCell ref="K4:K7"/>
  </mergeCells>
  <printOptions/>
  <pageMargins left="0.1968503937007874" right="0.1968503937007874" top="0.9448818897637796" bottom="0.7480314960629921" header="0.31496062992125984" footer="0.31496062992125984"/>
  <pageSetup fitToWidth="6" fitToHeight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Юлия Сергеевна Найданова</cp:lastModifiedBy>
  <cp:lastPrinted>2017-09-21T04:14:27Z</cp:lastPrinted>
  <dcterms:created xsi:type="dcterms:W3CDTF">2013-04-01T10:19:01Z</dcterms:created>
  <dcterms:modified xsi:type="dcterms:W3CDTF">2017-09-21T04:14:43Z</dcterms:modified>
  <cp:category/>
  <cp:version/>
  <cp:contentType/>
  <cp:contentStatus/>
</cp:coreProperties>
</file>